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 codeName="{91B80F79-697F-C00D-A1F8-6C9A07846A5C}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byněk\Desktop\"/>
    </mc:Choice>
  </mc:AlternateContent>
  <workbookProtection workbookPassword="C0DC" lockStructure="1"/>
  <bookViews>
    <workbookView xWindow="0" yWindow="0" windowWidth="25200" windowHeight="11760" activeTab="3"/>
  </bookViews>
  <sheets>
    <sheet name="hodnoceni" sheetId="4" r:id="rId1"/>
    <sheet name="vysledky" sheetId="1" r:id="rId2"/>
    <sheet name="knt_tab" sheetId="8" state="hidden" r:id="rId3"/>
    <sheet name="ranking" sheetId="5" r:id="rId4"/>
  </sheets>
  <definedNames>
    <definedName name="_xlnm._FilterDatabase" localSheetId="1" hidden="1">vysledky!$A$1:$P$996</definedName>
  </definedNames>
  <calcPr calcId="162913"/>
  <pivotCaches>
    <pivotCache cacheId="4" r:id="rId5"/>
  </pivotCaches>
</workbook>
</file>

<file path=xl/calcChain.xml><?xml version="1.0" encoding="utf-8"?>
<calcChain xmlns="http://schemas.openxmlformats.org/spreadsheetml/2006/main">
  <c r="V37" i="1" l="1"/>
  <c r="V35" i="1"/>
  <c r="J3" i="5"/>
  <c r="R21" i="5"/>
  <c r="R18" i="5"/>
  <c r="N7" i="5"/>
  <c r="V10" i="5"/>
  <c r="J15" i="5"/>
  <c r="V14" i="5"/>
  <c r="R62" i="5"/>
  <c r="V3" i="5"/>
  <c r="J57" i="5"/>
  <c r="J9" i="5"/>
  <c r="N28" i="5"/>
  <c r="R17" i="5"/>
  <c r="V15" i="5"/>
  <c r="J12" i="5"/>
  <c r="J6" i="5"/>
  <c r="V9" i="5"/>
  <c r="N6" i="5"/>
  <c r="J16" i="5"/>
  <c r="J18" i="5"/>
  <c r="V5" i="5"/>
  <c r="J55" i="5"/>
  <c r="V13" i="5"/>
  <c r="V16" i="5"/>
  <c r="V4" i="5"/>
  <c r="R63" i="5"/>
  <c r="J4" i="5"/>
  <c r="J17" i="5"/>
  <c r="J13" i="5"/>
  <c r="V11" i="5"/>
  <c r="N35" i="5"/>
  <c r="J11" i="5"/>
  <c r="V12" i="5"/>
  <c r="R60" i="5"/>
  <c r="V8" i="5"/>
  <c r="J10" i="5"/>
  <c r="N27" i="5"/>
  <c r="R20" i="5"/>
  <c r="V17" i="5"/>
  <c r="N34" i="5"/>
  <c r="R22" i="5"/>
  <c r="N26" i="5"/>
  <c r="J56" i="5"/>
  <c r="J8" i="5"/>
  <c r="J14" i="5"/>
  <c r="V7" i="5"/>
  <c r="R23" i="5"/>
  <c r="V6" i="5"/>
  <c r="J5" i="5"/>
  <c r="J7" i="5"/>
  <c r="R19" i="5"/>
  <c r="R61" i="5"/>
  <c r="M27" i="5" l="1"/>
  <c r="O27" i="5"/>
  <c r="M28" i="5"/>
  <c r="O28" i="5"/>
  <c r="M7" i="5"/>
  <c r="O7" i="5"/>
  <c r="O6" i="5"/>
  <c r="M6" i="5"/>
  <c r="V79" i="1"/>
  <c r="V78" i="1"/>
  <c r="V77" i="1"/>
  <c r="V76" i="1"/>
  <c r="V75" i="1"/>
  <c r="V74" i="1"/>
  <c r="V73" i="1"/>
  <c r="K56" i="5"/>
  <c r="W16" i="5"/>
  <c r="K57" i="5"/>
  <c r="W17" i="5"/>
  <c r="K55" i="5"/>
  <c r="O26" i="5"/>
  <c r="W12" i="5"/>
  <c r="W11" i="5"/>
  <c r="S21" i="5"/>
  <c r="S19" i="5"/>
  <c r="K13" i="5"/>
  <c r="S61" i="5"/>
  <c r="W7" i="5"/>
  <c r="S62" i="5"/>
  <c r="K15" i="5"/>
  <c r="W6" i="5"/>
  <c r="W3" i="5"/>
  <c r="W5" i="5"/>
  <c r="W4" i="5"/>
  <c r="S22" i="5"/>
  <c r="K8" i="5"/>
  <c r="S60" i="5"/>
  <c r="K18" i="5"/>
  <c r="K7" i="5"/>
  <c r="W8" i="5"/>
  <c r="S18" i="5"/>
  <c r="K16" i="5"/>
  <c r="K11" i="5"/>
  <c r="F63" i="5"/>
  <c r="K9" i="5"/>
  <c r="S17" i="5"/>
  <c r="O34" i="5"/>
  <c r="S20" i="5"/>
  <c r="K3" i="5"/>
  <c r="K17" i="5"/>
  <c r="S63" i="5"/>
  <c r="K14" i="5"/>
  <c r="W9" i="5"/>
  <c r="K10" i="5"/>
  <c r="K12" i="5"/>
  <c r="W10" i="5"/>
  <c r="W14" i="5"/>
  <c r="W13" i="5"/>
  <c r="K4" i="5"/>
  <c r="S23" i="5"/>
  <c r="W15" i="5"/>
  <c r="O35" i="5"/>
  <c r="M35" i="5" l="1"/>
  <c r="Q19" i="5"/>
  <c r="Q20" i="5" s="1"/>
  <c r="Q21" i="5" s="1"/>
  <c r="Q22" i="5" s="1"/>
  <c r="Q23" i="5" s="1"/>
  <c r="Q18" i="5"/>
  <c r="I57" i="5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6" i="1"/>
  <c r="V34" i="1"/>
  <c r="V33" i="1"/>
  <c r="V32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V25" i="1"/>
  <c r="V15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" i="1"/>
  <c r="V4" i="1"/>
  <c r="V5" i="1"/>
  <c r="V6" i="1"/>
  <c r="V7" i="1"/>
  <c r="V8" i="1"/>
  <c r="V9" i="1"/>
  <c r="V10" i="1"/>
  <c r="V11" i="1"/>
  <c r="V12" i="1"/>
  <c r="V13" i="1"/>
  <c r="V14" i="1"/>
  <c r="V16" i="1"/>
  <c r="V1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5" i="1"/>
  <c r="O4" i="1"/>
  <c r="O3" i="1"/>
  <c r="O2" i="1"/>
  <c r="O114" i="1"/>
  <c r="O112" i="1"/>
  <c r="O111" i="1"/>
  <c r="O107" i="1"/>
  <c r="O105" i="1"/>
  <c r="O101" i="1"/>
  <c r="O109" i="1"/>
  <c r="O113" i="1"/>
  <c r="O110" i="1"/>
  <c r="O106" i="1"/>
  <c r="O104" i="1"/>
  <c r="O103" i="1"/>
  <c r="O102" i="1"/>
  <c r="O108" i="1"/>
  <c r="O100" i="1"/>
  <c r="O99" i="1"/>
  <c r="O98" i="1"/>
  <c r="O97" i="1"/>
  <c r="O94" i="1"/>
  <c r="O91" i="1"/>
  <c r="O89" i="1"/>
  <c r="O93" i="1"/>
  <c r="O88" i="1"/>
  <c r="O92" i="1"/>
  <c r="O84" i="1"/>
  <c r="O80" i="1"/>
  <c r="O68" i="1"/>
  <c r="O87" i="1"/>
  <c r="O95" i="1"/>
  <c r="O96" i="1"/>
  <c r="O90" i="1"/>
  <c r="O82" i="1"/>
  <c r="O83" i="1"/>
  <c r="O81" i="1"/>
  <c r="O77" i="1"/>
  <c r="O79" i="1"/>
  <c r="O78" i="1"/>
  <c r="O75" i="1"/>
  <c r="O74" i="1"/>
  <c r="O73" i="1"/>
  <c r="O67" i="1"/>
  <c r="O69" i="1"/>
  <c r="O70" i="1"/>
  <c r="O64" i="1"/>
  <c r="O65" i="1"/>
  <c r="O62" i="1"/>
  <c r="O63" i="1"/>
  <c r="O61" i="1"/>
  <c r="O86" i="1"/>
  <c r="O85" i="1"/>
  <c r="O76" i="1"/>
  <c r="O71" i="1"/>
  <c r="O72" i="1"/>
  <c r="O66" i="1"/>
  <c r="O60" i="1"/>
  <c r="O56" i="1"/>
  <c r="O58" i="1"/>
  <c r="O55" i="1"/>
  <c r="O59" i="1"/>
  <c r="O57" i="1"/>
  <c r="O54" i="1"/>
  <c r="O53" i="1"/>
  <c r="O52" i="1"/>
  <c r="O19" i="1"/>
  <c r="O20" i="1"/>
  <c r="O17" i="1"/>
  <c r="O16" i="1"/>
  <c r="O12" i="1"/>
  <c r="O13" i="1"/>
  <c r="O14" i="1"/>
  <c r="O18" i="1"/>
  <c r="O22" i="1"/>
  <c r="O15" i="1"/>
  <c r="O21" i="1"/>
  <c r="O8" i="1"/>
  <c r="O10" i="1"/>
  <c r="O9" i="1"/>
  <c r="O11" i="1"/>
  <c r="O6" i="1"/>
  <c r="O7" i="1"/>
  <c r="O24" i="1"/>
  <c r="O23" i="1"/>
  <c r="O32" i="1"/>
  <c r="O30" i="1"/>
  <c r="O31" i="1"/>
  <c r="O29" i="1"/>
  <c r="O27" i="1"/>
  <c r="O28" i="1"/>
  <c r="O26" i="1"/>
  <c r="O25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4" i="1"/>
  <c r="O37" i="1"/>
  <c r="O36" i="1"/>
  <c r="O35" i="1"/>
  <c r="O33" i="1"/>
  <c r="K5" i="5"/>
  <c r="K6" i="5"/>
  <c r="G63" i="5"/>
  <c r="M610" i="1" l="1"/>
  <c r="P610" i="1" s="1"/>
  <c r="M675" i="1"/>
  <c r="P675" i="1" s="1"/>
  <c r="M491" i="1"/>
  <c r="P491" i="1" s="1"/>
  <c r="M662" i="1"/>
  <c r="P662" i="1" s="1"/>
  <c r="M900" i="1"/>
  <c r="P900" i="1" s="1"/>
  <c r="M753" i="1"/>
  <c r="P753" i="1" s="1"/>
  <c r="M324" i="1"/>
  <c r="P324" i="1" s="1"/>
  <c r="M342" i="1"/>
  <c r="P342" i="1" s="1"/>
  <c r="M734" i="1"/>
  <c r="P734" i="1" s="1"/>
  <c r="M398" i="1"/>
  <c r="P398" i="1" s="1"/>
  <c r="M423" i="1"/>
  <c r="P423" i="1" s="1"/>
  <c r="M311" i="1"/>
  <c r="P311" i="1" s="1"/>
  <c r="M253" i="1"/>
  <c r="P253" i="1" s="1"/>
  <c r="M697" i="1"/>
  <c r="P697" i="1" s="1"/>
  <c r="M588" i="1"/>
  <c r="P588" i="1" s="1"/>
  <c r="M204" i="1"/>
  <c r="P204" i="1" s="1"/>
  <c r="M739" i="1"/>
  <c r="P739" i="1" s="1"/>
  <c r="M144" i="1"/>
  <c r="P144" i="1" s="1"/>
  <c r="M991" i="1"/>
  <c r="P991" i="1" s="1"/>
  <c r="M448" i="1"/>
  <c r="P448" i="1" s="1"/>
  <c r="M436" i="1"/>
  <c r="P436" i="1" s="1"/>
  <c r="M893" i="1"/>
  <c r="P893" i="1" s="1"/>
  <c r="M577" i="1"/>
  <c r="P577" i="1" s="1"/>
  <c r="M39" i="1"/>
  <c r="P39" i="1" s="1"/>
  <c r="M38" i="1"/>
  <c r="P38" i="1" s="1"/>
  <c r="M416" i="1"/>
  <c r="P416" i="1" s="1"/>
  <c r="M354" i="1"/>
  <c r="P354" i="1" s="1"/>
  <c r="M26" i="1"/>
  <c r="P26" i="1" s="1"/>
  <c r="M455" i="1"/>
  <c r="P455" i="1" s="1"/>
  <c r="M994" i="1"/>
  <c r="P994" i="1" s="1"/>
  <c r="M886" i="1"/>
  <c r="P886" i="1" s="1"/>
  <c r="M214" i="1"/>
  <c r="P214" i="1" s="1"/>
  <c r="M790" i="1"/>
  <c r="P790" i="1" s="1"/>
  <c r="M252" i="1"/>
  <c r="P252" i="1" s="1"/>
  <c r="M458" i="1"/>
  <c r="P458" i="1" s="1"/>
  <c r="M799" i="1"/>
  <c r="P799" i="1" s="1"/>
  <c r="M269" i="1"/>
  <c r="P269" i="1" s="1"/>
  <c r="M451" i="1"/>
  <c r="P451" i="1" s="1"/>
  <c r="M101" i="1"/>
  <c r="P101" i="1" s="1"/>
  <c r="M808" i="1"/>
  <c r="P808" i="1" s="1"/>
  <c r="M614" i="1"/>
  <c r="P614" i="1" s="1"/>
  <c r="M711" i="1"/>
  <c r="P711" i="1" s="1"/>
  <c r="M156" i="1"/>
  <c r="P156" i="1" s="1"/>
  <c r="M283" i="1"/>
  <c r="P283" i="1" s="1"/>
  <c r="M456" i="1"/>
  <c r="P456" i="1" s="1"/>
  <c r="M691" i="1"/>
  <c r="P691" i="1" s="1"/>
  <c r="M882" i="1"/>
  <c r="P882" i="1" s="1"/>
  <c r="M276" i="1"/>
  <c r="P276" i="1" s="1"/>
  <c r="M85" i="1"/>
  <c r="P85" i="1" s="1"/>
  <c r="M275" i="1"/>
  <c r="P275" i="1" s="1"/>
  <c r="M19" i="1"/>
  <c r="P19" i="1" s="1"/>
  <c r="M241" i="1"/>
  <c r="P241" i="1" s="1"/>
  <c r="M361" i="1"/>
  <c r="P361" i="1" s="1"/>
  <c r="M8" i="1"/>
  <c r="P8" i="1" s="1"/>
  <c r="M96" i="1"/>
  <c r="P96" i="1" s="1"/>
  <c r="M224" i="1"/>
  <c r="P224" i="1" s="1"/>
  <c r="M984" i="1"/>
  <c r="P984" i="1" s="1"/>
  <c r="M596" i="1"/>
  <c r="P596" i="1" s="1"/>
  <c r="M57" i="1"/>
  <c r="P57" i="1" s="1"/>
  <c r="M980" i="1"/>
  <c r="P980" i="1" s="1"/>
  <c r="M633" i="1"/>
  <c r="P633" i="1" s="1"/>
  <c r="M701" i="1"/>
  <c r="P701" i="1" s="1"/>
  <c r="M607" i="1"/>
  <c r="P607" i="1" s="1"/>
  <c r="M800" i="1"/>
  <c r="P800" i="1" s="1"/>
  <c r="M784" i="1"/>
  <c r="P784" i="1" s="1"/>
  <c r="M768" i="1"/>
  <c r="P768" i="1" s="1"/>
  <c r="M572" i="1"/>
  <c r="P572" i="1" s="1"/>
  <c r="M598" i="1"/>
  <c r="P598" i="1" s="1"/>
  <c r="M620" i="1"/>
  <c r="P620" i="1" s="1"/>
  <c r="M636" i="1"/>
  <c r="P636" i="1" s="1"/>
  <c r="M676" i="1"/>
  <c r="P676" i="1" s="1"/>
  <c r="M692" i="1"/>
  <c r="P692" i="1" s="1"/>
  <c r="M708" i="1"/>
  <c r="P708" i="1" s="1"/>
  <c r="M724" i="1"/>
  <c r="P724" i="1" s="1"/>
  <c r="M740" i="1"/>
  <c r="P740" i="1" s="1"/>
  <c r="M756" i="1"/>
  <c r="P756" i="1" s="1"/>
  <c r="M803" i="1"/>
  <c r="P803" i="1" s="1"/>
  <c r="M105" i="1"/>
  <c r="P105" i="1" s="1"/>
  <c r="M718" i="1"/>
  <c r="P718" i="1" s="1"/>
  <c r="M6" i="1"/>
  <c r="P6" i="1" s="1"/>
  <c r="M390" i="1"/>
  <c r="P390" i="1" s="1"/>
  <c r="M62" i="1"/>
  <c r="P62" i="1" s="1"/>
  <c r="M989" i="1"/>
  <c r="P989" i="1" s="1"/>
  <c r="M529" i="1"/>
  <c r="P529" i="1" s="1"/>
  <c r="M202" i="1"/>
  <c r="P202" i="1" s="1"/>
  <c r="M58" i="1"/>
  <c r="P58" i="1" s="1"/>
  <c r="M197" i="1"/>
  <c r="P197" i="1" s="1"/>
  <c r="M103" i="1"/>
  <c r="P103" i="1" s="1"/>
  <c r="M466" i="1"/>
  <c r="P466" i="1" s="1"/>
  <c r="M525" i="1"/>
  <c r="P525" i="1" s="1"/>
  <c r="M239" i="1"/>
  <c r="P239" i="1" s="1"/>
  <c r="M303" i="1"/>
  <c r="P303" i="1" s="1"/>
  <c r="M169" i="1"/>
  <c r="P169" i="1" s="1"/>
  <c r="M341" i="1"/>
  <c r="P341" i="1" s="1"/>
  <c r="M437" i="1"/>
  <c r="P437" i="1" s="1"/>
  <c r="M44" i="1"/>
  <c r="P44" i="1" s="1"/>
  <c r="M148" i="1"/>
  <c r="P148" i="1" s="1"/>
  <c r="M220" i="1"/>
  <c r="P220" i="1" s="1"/>
  <c r="M284" i="1"/>
  <c r="P284" i="1" s="1"/>
  <c r="M960" i="1"/>
  <c r="P960" i="1" s="1"/>
  <c r="M604" i="1"/>
  <c r="P604" i="1" s="1"/>
  <c r="M13" i="1"/>
  <c r="P13" i="1" s="1"/>
  <c r="M93" i="1"/>
  <c r="P93" i="1" s="1"/>
  <c r="M956" i="1"/>
  <c r="P956" i="1" s="1"/>
  <c r="M703" i="1"/>
  <c r="P703" i="1" s="1"/>
  <c r="M639" i="1"/>
  <c r="P639" i="1" s="1"/>
  <c r="M615" i="1"/>
  <c r="P615" i="1" s="1"/>
  <c r="M46" i="1"/>
  <c r="P46" i="1" s="1"/>
  <c r="M859" i="1"/>
  <c r="P859" i="1" s="1"/>
  <c r="M969" i="1"/>
  <c r="P969" i="1" s="1"/>
  <c r="M815" i="1"/>
  <c r="P815" i="1" s="1"/>
  <c r="M420" i="1"/>
  <c r="P420" i="1" s="1"/>
  <c r="M114" i="1"/>
  <c r="P114" i="1" s="1"/>
  <c r="M245" i="1"/>
  <c r="P245" i="1" s="1"/>
  <c r="M15" i="1"/>
  <c r="P15" i="1" s="1"/>
  <c r="M207" i="1"/>
  <c r="P207" i="1" s="1"/>
  <c r="M68" i="1"/>
  <c r="P68" i="1" s="1"/>
  <c r="M167" i="1"/>
  <c r="P167" i="1" s="1"/>
  <c r="M307" i="1"/>
  <c r="P307" i="1" s="1"/>
  <c r="M83" i="1"/>
  <c r="P83" i="1" s="1"/>
  <c r="M273" i="1"/>
  <c r="P273" i="1" s="1"/>
  <c r="M401" i="1"/>
  <c r="P401" i="1" s="1"/>
  <c r="M40" i="1"/>
  <c r="P40" i="1" s="1"/>
  <c r="M84" i="1"/>
  <c r="P84" i="1" s="1"/>
  <c r="M243" i="1"/>
  <c r="P243" i="1" s="1"/>
  <c r="M611" i="1"/>
  <c r="P611" i="1" s="1"/>
  <c r="M145" i="1"/>
  <c r="P145" i="1" s="1"/>
  <c r="M329" i="1"/>
  <c r="P329" i="1" s="1"/>
  <c r="M433" i="1"/>
  <c r="P433" i="1" s="1"/>
  <c r="M160" i="1"/>
  <c r="P160" i="1" s="1"/>
  <c r="M288" i="1"/>
  <c r="P288" i="1" s="1"/>
  <c r="M868" i="1"/>
  <c r="P868" i="1" s="1"/>
  <c r="M504" i="1"/>
  <c r="P504" i="1" s="1"/>
  <c r="M121" i="1"/>
  <c r="P121" i="1" s="1"/>
  <c r="M665" i="1"/>
  <c r="P665" i="1" s="1"/>
  <c r="M587" i="1"/>
  <c r="P587" i="1" s="1"/>
  <c r="M685" i="1"/>
  <c r="P685" i="1" s="1"/>
  <c r="M575" i="1"/>
  <c r="P575" i="1" s="1"/>
  <c r="M792" i="1"/>
  <c r="P792" i="1" s="1"/>
  <c r="M776" i="1"/>
  <c r="P776" i="1" s="1"/>
  <c r="M562" i="1"/>
  <c r="P562" i="1" s="1"/>
  <c r="M582" i="1"/>
  <c r="P582" i="1" s="1"/>
  <c r="M612" i="1"/>
  <c r="P612" i="1" s="1"/>
  <c r="M628" i="1"/>
  <c r="P628" i="1" s="1"/>
  <c r="M668" i="1"/>
  <c r="P668" i="1" s="1"/>
  <c r="M684" i="1"/>
  <c r="P684" i="1" s="1"/>
  <c r="M700" i="1"/>
  <c r="P700" i="1" s="1"/>
  <c r="M716" i="1"/>
  <c r="P716" i="1" s="1"/>
  <c r="M732" i="1"/>
  <c r="P732" i="1" s="1"/>
  <c r="M748" i="1"/>
  <c r="P748" i="1" s="1"/>
  <c r="M802" i="1"/>
  <c r="P802" i="1" s="1"/>
  <c r="M961" i="1"/>
  <c r="P961" i="1" s="1"/>
  <c r="M460" i="1"/>
  <c r="P460" i="1" s="1"/>
  <c r="M664" i="1"/>
  <c r="P664" i="1" s="1"/>
  <c r="M209" i="1"/>
  <c r="P209" i="1" s="1"/>
  <c r="M136" i="1"/>
  <c r="P136" i="1" s="1"/>
  <c r="M658" i="1"/>
  <c r="P658" i="1" s="1"/>
  <c r="M940" i="1"/>
  <c r="P940" i="1" s="1"/>
  <c r="M763" i="1"/>
  <c r="P763" i="1" s="1"/>
  <c r="M841" i="1"/>
  <c r="P841" i="1" s="1"/>
  <c r="M146" i="1"/>
  <c r="P146" i="1" s="1"/>
  <c r="M111" i="1"/>
  <c r="P111" i="1" s="1"/>
  <c r="M25" i="1"/>
  <c r="P25" i="1" s="1"/>
  <c r="M677" i="1"/>
  <c r="P677" i="1" s="1"/>
  <c r="M568" i="1"/>
  <c r="P568" i="1" s="1"/>
  <c r="M672" i="1"/>
  <c r="P672" i="1" s="1"/>
  <c r="M736" i="1"/>
  <c r="P736" i="1" s="1"/>
  <c r="M826" i="1"/>
  <c r="P826" i="1" s="1"/>
  <c r="M858" i="1"/>
  <c r="P858" i="1" s="1"/>
  <c r="M890" i="1"/>
  <c r="P890" i="1" s="1"/>
  <c r="M922" i="1"/>
  <c r="P922" i="1" s="1"/>
  <c r="M954" i="1"/>
  <c r="P954" i="1" s="1"/>
  <c r="M986" i="1"/>
  <c r="P986" i="1" s="1"/>
  <c r="M573" i="1"/>
  <c r="P573" i="1" s="1"/>
  <c r="M205" i="1"/>
  <c r="P205" i="1" s="1"/>
  <c r="M941" i="1"/>
  <c r="P941" i="1" s="1"/>
  <c r="M767" i="1"/>
  <c r="P767" i="1" s="1"/>
  <c r="M149" i="1"/>
  <c r="P149" i="1" s="1"/>
  <c r="M267" i="1"/>
  <c r="P267" i="1" s="1"/>
  <c r="M115" i="1"/>
  <c r="P115" i="1" s="1"/>
  <c r="M353" i="1"/>
  <c r="P353" i="1" s="1"/>
  <c r="M88" i="1"/>
  <c r="P88" i="1" s="1"/>
  <c r="M920" i="1"/>
  <c r="P920" i="1" s="1"/>
  <c r="M49" i="1"/>
  <c r="P49" i="1" s="1"/>
  <c r="M637" i="1"/>
  <c r="P637" i="1" s="1"/>
  <c r="M237" i="1"/>
  <c r="P237" i="1" s="1"/>
  <c r="M837" i="1"/>
  <c r="P837" i="1" s="1"/>
  <c r="M338" i="1"/>
  <c r="P338" i="1" s="1"/>
  <c r="M159" i="1"/>
  <c r="P159" i="1" s="1"/>
  <c r="M112" i="1"/>
  <c r="P112" i="1" s="1"/>
  <c r="M555" i="1"/>
  <c r="P555" i="1" s="1"/>
  <c r="M73" i="1"/>
  <c r="P73" i="1" s="1"/>
  <c r="M625" i="1"/>
  <c r="P625" i="1" s="1"/>
  <c r="M581" i="1"/>
  <c r="P581" i="1" s="1"/>
  <c r="M778" i="1"/>
  <c r="P778" i="1" s="1"/>
  <c r="M578" i="1"/>
  <c r="P578" i="1" s="1"/>
  <c r="M626" i="1"/>
  <c r="P626" i="1" s="1"/>
  <c r="M682" i="1"/>
  <c r="P682" i="1" s="1"/>
  <c r="M714" i="1"/>
  <c r="P714" i="1" s="1"/>
  <c r="M746" i="1"/>
  <c r="P746" i="1" s="1"/>
  <c r="M830" i="1"/>
  <c r="P830" i="1" s="1"/>
  <c r="M894" i="1"/>
  <c r="P894" i="1" s="1"/>
  <c r="M958" i="1"/>
  <c r="P958" i="1" s="1"/>
  <c r="M583" i="1"/>
  <c r="P583" i="1" s="1"/>
  <c r="M621" i="1"/>
  <c r="P621" i="1" s="1"/>
  <c r="M976" i="1"/>
  <c r="P976" i="1" s="1"/>
  <c r="M337" i="1"/>
  <c r="P337" i="1" s="1"/>
  <c r="M251" i="1"/>
  <c r="P251" i="1" s="1"/>
  <c r="M761" i="1"/>
  <c r="P761" i="1" s="1"/>
  <c r="M681" i="1"/>
  <c r="P681" i="1" s="1"/>
  <c r="M896" i="1"/>
  <c r="P896" i="1" s="1"/>
  <c r="M913" i="1"/>
  <c r="P913" i="1" s="1"/>
  <c r="M154" i="1"/>
  <c r="P154" i="1" s="1"/>
  <c r="M59" i="1"/>
  <c r="P59" i="1" s="1"/>
  <c r="M901" i="1"/>
  <c r="P901" i="1" s="1"/>
  <c r="M263" i="1"/>
  <c r="P263" i="1" s="1"/>
  <c r="M201" i="1"/>
  <c r="P201" i="1" s="1"/>
  <c r="M486" i="1"/>
  <c r="P486" i="1" s="1"/>
  <c r="M172" i="1"/>
  <c r="P172" i="1" s="1"/>
  <c r="M292" i="1"/>
  <c r="P292" i="1" s="1"/>
  <c r="M524" i="1"/>
  <c r="P524" i="1" s="1"/>
  <c r="M109" i="1"/>
  <c r="P109" i="1" s="1"/>
  <c r="M564" i="1"/>
  <c r="P564" i="1" s="1"/>
  <c r="M593" i="1"/>
  <c r="P593" i="1" s="1"/>
  <c r="M853" i="1"/>
  <c r="P853" i="1" s="1"/>
  <c r="M992" i="1"/>
  <c r="P992" i="1" s="1"/>
  <c r="M50" i="1"/>
  <c r="P50" i="1" s="1"/>
  <c r="M79" i="1"/>
  <c r="P79" i="1" s="1"/>
  <c r="M370" i="1"/>
  <c r="P370" i="1" s="1"/>
  <c r="M322" i="1"/>
  <c r="P322" i="1" s="1"/>
  <c r="M584" i="1"/>
  <c r="P584" i="1" s="1"/>
  <c r="M465" i="1"/>
  <c r="P465" i="1" s="1"/>
  <c r="M232" i="1"/>
  <c r="P232" i="1" s="1"/>
  <c r="M580" i="1"/>
  <c r="P580" i="1" s="1"/>
  <c r="M751" i="1"/>
  <c r="P751" i="1" s="1"/>
  <c r="M78" i="1"/>
  <c r="P78" i="1" s="1"/>
  <c r="M783" i="1"/>
  <c r="P783" i="1" s="1"/>
  <c r="M18" i="1"/>
  <c r="P18" i="1" s="1"/>
  <c r="M393" i="1"/>
  <c r="P393" i="1" s="1"/>
  <c r="M804" i="1"/>
  <c r="P804" i="1" s="1"/>
  <c r="M733" i="1"/>
  <c r="P733" i="1" s="1"/>
  <c r="M772" i="1"/>
  <c r="P772" i="1" s="1"/>
  <c r="M632" i="1"/>
  <c r="P632" i="1" s="1"/>
  <c r="M720" i="1"/>
  <c r="P720" i="1" s="1"/>
  <c r="M834" i="1"/>
  <c r="P834" i="1" s="1"/>
  <c r="M866" i="1"/>
  <c r="P866" i="1" s="1"/>
  <c r="M898" i="1"/>
  <c r="P898" i="1" s="1"/>
  <c r="M930" i="1"/>
  <c r="P930" i="1" s="1"/>
  <c r="M962" i="1"/>
  <c r="P962" i="1" s="1"/>
  <c r="M489" i="1"/>
  <c r="P489" i="1" s="1"/>
  <c r="M605" i="1"/>
  <c r="P605" i="1" s="1"/>
  <c r="M402" i="1"/>
  <c r="P402" i="1" s="1"/>
  <c r="M929" i="1"/>
  <c r="P929" i="1" s="1"/>
  <c r="M428" i="1"/>
  <c r="P428" i="1" s="1"/>
  <c r="M498" i="1"/>
  <c r="P498" i="1" s="1"/>
  <c r="M299" i="1"/>
  <c r="P299" i="1" s="1"/>
  <c r="M193" i="1"/>
  <c r="P193" i="1" s="1"/>
  <c r="M385" i="1"/>
  <c r="P385" i="1" s="1"/>
  <c r="M152" i="1"/>
  <c r="P152" i="1" s="1"/>
  <c r="M884" i="1"/>
  <c r="P884" i="1" s="1"/>
  <c r="M113" i="1"/>
  <c r="P113" i="1" s="1"/>
  <c r="M595" i="1"/>
  <c r="P595" i="1" s="1"/>
  <c r="M14" i="1"/>
  <c r="P14" i="1" s="1"/>
  <c r="M943" i="1"/>
  <c r="P943" i="1" s="1"/>
  <c r="M82" i="1"/>
  <c r="P82" i="1" s="1"/>
  <c r="M409" i="1"/>
  <c r="P409" i="1" s="1"/>
  <c r="M176" i="1"/>
  <c r="P176" i="1" s="1"/>
  <c r="M836" i="1"/>
  <c r="P836" i="1" s="1"/>
  <c r="M137" i="1"/>
  <c r="P137" i="1" s="1"/>
  <c r="M749" i="1"/>
  <c r="P749" i="1" s="1"/>
  <c r="M565" i="1"/>
  <c r="P565" i="1" s="1"/>
  <c r="M770" i="1"/>
  <c r="P770" i="1" s="1"/>
  <c r="M594" i="1"/>
  <c r="P594" i="1" s="1"/>
  <c r="M634" i="1"/>
  <c r="P634" i="1" s="1"/>
  <c r="M690" i="1"/>
  <c r="P690" i="1" s="1"/>
  <c r="M722" i="1"/>
  <c r="P722" i="1" s="1"/>
  <c r="M754" i="1"/>
  <c r="P754" i="1" s="1"/>
  <c r="M846" i="1"/>
  <c r="P846" i="1" s="1"/>
  <c r="M597" i="1"/>
  <c r="P597" i="1" s="1"/>
  <c r="M374" i="1"/>
  <c r="P374" i="1" s="1"/>
  <c r="M10" i="1"/>
  <c r="P10" i="1" s="1"/>
  <c r="M386" i="1"/>
  <c r="P386" i="1" s="1"/>
  <c r="M349" i="1"/>
  <c r="P349" i="1" s="1"/>
  <c r="M124" i="1"/>
  <c r="P124" i="1" s="1"/>
  <c r="M29" i="1"/>
  <c r="P29" i="1" s="1"/>
  <c r="M669" i="1"/>
  <c r="P669" i="1" s="1"/>
  <c r="M825" i="1"/>
  <c r="P825" i="1" s="1"/>
  <c r="M242" i="1"/>
  <c r="P242" i="1" s="1"/>
  <c r="M917" i="1"/>
  <c r="P917" i="1" s="1"/>
  <c r="M396" i="1"/>
  <c r="P396" i="1" s="1"/>
  <c r="M75" i="1"/>
  <c r="P75" i="1" s="1"/>
  <c r="M981" i="1"/>
  <c r="P981" i="1" s="1"/>
  <c r="M372" i="1"/>
  <c r="P372" i="1" s="1"/>
  <c r="M191" i="1"/>
  <c r="P191" i="1" s="1"/>
  <c r="M649" i="1"/>
  <c r="P649" i="1" s="1"/>
  <c r="M796" i="1"/>
  <c r="P796" i="1" s="1"/>
  <c r="M590" i="1"/>
  <c r="P590" i="1" s="1"/>
  <c r="M810" i="1"/>
  <c r="P810" i="1" s="1"/>
  <c r="M850" i="1"/>
  <c r="P850" i="1" s="1"/>
  <c r="M938" i="1"/>
  <c r="P938" i="1" s="1"/>
  <c r="M978" i="1"/>
  <c r="P978" i="1" s="1"/>
  <c r="M539" i="1"/>
  <c r="P539" i="1" s="1"/>
  <c r="M951" i="1"/>
  <c r="P951" i="1" s="1"/>
  <c r="M880" i="1"/>
  <c r="P880" i="1" s="1"/>
  <c r="M321" i="1"/>
  <c r="P321" i="1" s="1"/>
  <c r="M642" i="1"/>
  <c r="P642" i="1" s="1"/>
  <c r="M673" i="1"/>
  <c r="P673" i="1" s="1"/>
  <c r="M847" i="1"/>
  <c r="P847" i="1" s="1"/>
  <c r="M644" i="1"/>
  <c r="P644" i="1" s="1"/>
  <c r="M552" i="1"/>
  <c r="P552" i="1" s="1"/>
  <c r="M657" i="1"/>
  <c r="P657" i="1" s="1"/>
  <c r="M560" i="1"/>
  <c r="P560" i="1" s="1"/>
  <c r="M618" i="1"/>
  <c r="P618" i="1" s="1"/>
  <c r="M730" i="1"/>
  <c r="P730" i="1" s="1"/>
  <c r="M814" i="1"/>
  <c r="P814" i="1" s="1"/>
  <c r="M974" i="1"/>
  <c r="P974" i="1" s="1"/>
  <c r="M81" i="1"/>
  <c r="P81" i="1" s="1"/>
  <c r="M315" i="1"/>
  <c r="P315" i="1" s="1"/>
  <c r="M203" i="1"/>
  <c r="P203" i="1" s="1"/>
  <c r="M314" i="1"/>
  <c r="P314" i="1" s="1"/>
  <c r="M358" i="1"/>
  <c r="P358" i="1" s="1"/>
  <c r="M785" i="1"/>
  <c r="P785" i="1" s="1"/>
  <c r="M957" i="1"/>
  <c r="P957" i="1" s="1"/>
  <c r="M707" i="1"/>
  <c r="P707" i="1" s="1"/>
  <c r="M464" i="1"/>
  <c r="P464" i="1" s="1"/>
  <c r="M261" i="1"/>
  <c r="P261" i="1" s="1"/>
  <c r="M558" i="1"/>
  <c r="P558" i="1" s="1"/>
  <c r="M413" i="1"/>
  <c r="P413" i="1" s="1"/>
  <c r="M860" i="1"/>
  <c r="P860" i="1" s="1"/>
  <c r="M77" i="1"/>
  <c r="P77" i="1" s="1"/>
  <c r="M270" i="1"/>
  <c r="P270" i="1" s="1"/>
  <c r="M879" i="1"/>
  <c r="P879" i="1" s="1"/>
  <c r="M11" i="1"/>
  <c r="P11" i="1" s="1"/>
  <c r="M905" i="1"/>
  <c r="P905" i="1" s="1"/>
  <c r="M259" i="1"/>
  <c r="P259" i="1" s="1"/>
  <c r="M679" i="1"/>
  <c r="P679" i="1" s="1"/>
  <c r="M493" i="1"/>
  <c r="P493" i="1" s="1"/>
  <c r="M434" i="1"/>
  <c r="P434" i="1" s="1"/>
  <c r="M897" i="1"/>
  <c r="P897" i="1" s="1"/>
  <c r="M425" i="1"/>
  <c r="P425" i="1" s="1"/>
  <c r="M192" i="1"/>
  <c r="P192" i="1" s="1"/>
  <c r="M788" i="1"/>
  <c r="P788" i="1" s="1"/>
  <c r="M606" i="1"/>
  <c r="P606" i="1" s="1"/>
  <c r="M688" i="1"/>
  <c r="P688" i="1" s="1"/>
  <c r="M818" i="1"/>
  <c r="P818" i="1" s="1"/>
  <c r="M906" i="1"/>
  <c r="P906" i="1" s="1"/>
  <c r="M946" i="1"/>
  <c r="P946" i="1" s="1"/>
  <c r="M683" i="1"/>
  <c r="P683" i="1" s="1"/>
  <c r="M829" i="1"/>
  <c r="P829" i="1" s="1"/>
  <c r="M199" i="1"/>
  <c r="P199" i="1" s="1"/>
  <c r="M510" i="1"/>
  <c r="P510" i="1" s="1"/>
  <c r="M216" i="1"/>
  <c r="P216" i="1" s="1"/>
  <c r="M512" i="1"/>
  <c r="P512" i="1" s="1"/>
  <c r="M535" i="1"/>
  <c r="P535" i="1" s="1"/>
  <c r="M468" i="1"/>
  <c r="P468" i="1" s="1"/>
  <c r="M240" i="1"/>
  <c r="P240" i="1" s="1"/>
  <c r="M9" i="1"/>
  <c r="P9" i="1" s="1"/>
  <c r="M794" i="1"/>
  <c r="P794" i="1" s="1"/>
  <c r="M570" i="1"/>
  <c r="P570" i="1" s="1"/>
  <c r="M698" i="1"/>
  <c r="P698" i="1" s="1"/>
  <c r="M738" i="1"/>
  <c r="P738" i="1" s="1"/>
  <c r="M990" i="1"/>
  <c r="P990" i="1" s="1"/>
  <c r="M544" i="1"/>
  <c r="P544" i="1" s="1"/>
  <c r="M773" i="1"/>
  <c r="P773" i="1" s="1"/>
  <c r="M554" i="1"/>
  <c r="P554" i="1" s="1"/>
  <c r="M362" i="1"/>
  <c r="P362" i="1" s="1"/>
  <c r="M566" i="1"/>
  <c r="P566" i="1" s="1"/>
  <c r="M839" i="1"/>
  <c r="P839" i="1" s="1"/>
  <c r="M380" i="1"/>
  <c r="P380" i="1" s="1"/>
  <c r="M188" i="1"/>
  <c r="P188" i="1" s="1"/>
  <c r="M532" i="1"/>
  <c r="P532" i="1" s="1"/>
  <c r="M43" i="1"/>
  <c r="P43" i="1" s="1"/>
  <c r="M652" i="1"/>
  <c r="P652" i="1" s="1"/>
  <c r="M28" i="1"/>
  <c r="P28" i="1" s="1"/>
  <c r="M316" i="1"/>
  <c r="P316" i="1" s="1"/>
  <c r="M470" i="1"/>
  <c r="P470" i="1" s="1"/>
  <c r="M157" i="1"/>
  <c r="P157" i="1" s="1"/>
  <c r="M400" i="1"/>
  <c r="P400" i="1" s="1"/>
  <c r="M843" i="1"/>
  <c r="P843" i="1" s="1"/>
  <c r="M376" i="1"/>
  <c r="P376" i="1" s="1"/>
  <c r="M348" i="1"/>
  <c r="P348" i="1" s="1"/>
  <c r="M131" i="1"/>
  <c r="P131" i="1" s="1"/>
  <c r="M228" i="1"/>
  <c r="P228" i="1" s="1"/>
  <c r="M646" i="1"/>
  <c r="P646" i="1" s="1"/>
  <c r="M635" i="1"/>
  <c r="P635" i="1" s="1"/>
  <c r="M450" i="1"/>
  <c r="P450" i="1" s="1"/>
  <c r="M91" i="1"/>
  <c r="P91" i="1" s="1"/>
  <c r="M174" i="1"/>
  <c r="P174" i="1" s="1"/>
  <c r="M919" i="1"/>
  <c r="P919" i="1" s="1"/>
  <c r="M427" i="1"/>
  <c r="P427" i="1" s="1"/>
  <c r="M104" i="1"/>
  <c r="P104" i="1" s="1"/>
  <c r="M645" i="1"/>
  <c r="P645" i="1" s="1"/>
  <c r="M482" i="1"/>
  <c r="P482" i="1" s="1"/>
  <c r="M975" i="1"/>
  <c r="P975" i="1" s="1"/>
  <c r="M181" i="1"/>
  <c r="P181" i="1" s="1"/>
  <c r="M494" i="1"/>
  <c r="P494" i="1" s="1"/>
  <c r="M256" i="1"/>
  <c r="P256" i="1" s="1"/>
  <c r="M924" i="1"/>
  <c r="P924" i="1" s="1"/>
  <c r="M616" i="1"/>
  <c r="P616" i="1" s="1"/>
  <c r="M696" i="1"/>
  <c r="P696" i="1" s="1"/>
  <c r="M752" i="1"/>
  <c r="P752" i="1" s="1"/>
  <c r="M874" i="1"/>
  <c r="P874" i="1" s="1"/>
  <c r="M914" i="1"/>
  <c r="P914" i="1" s="1"/>
  <c r="M549" i="1"/>
  <c r="P549" i="1" s="1"/>
  <c r="M699" i="1"/>
  <c r="P699" i="1" s="1"/>
  <c r="M258" i="1"/>
  <c r="P258" i="1" s="1"/>
  <c r="M235" i="1"/>
  <c r="P235" i="1" s="1"/>
  <c r="M449" i="1"/>
  <c r="P449" i="1" s="1"/>
  <c r="M280" i="1"/>
  <c r="P280" i="1" s="1"/>
  <c r="M709" i="1"/>
  <c r="P709" i="1" s="1"/>
  <c r="M955" i="1"/>
  <c r="P955" i="1" s="1"/>
  <c r="M473" i="1"/>
  <c r="P473" i="1" s="1"/>
  <c r="M304" i="1"/>
  <c r="P304" i="1" s="1"/>
  <c r="M689" i="1"/>
  <c r="P689" i="1" s="1"/>
  <c r="M786" i="1"/>
  <c r="P786" i="1" s="1"/>
  <c r="M666" i="1"/>
  <c r="P666" i="1" s="1"/>
  <c r="M706" i="1"/>
  <c r="P706" i="1" s="1"/>
  <c r="M862" i="1"/>
  <c r="P862" i="1" s="1"/>
  <c r="M553" i="1"/>
  <c r="P553" i="1" s="1"/>
  <c r="M225" i="1"/>
  <c r="P225" i="1" s="1"/>
  <c r="M499" i="1"/>
  <c r="P499" i="1" s="1"/>
  <c r="M480" i="1"/>
  <c r="P480" i="1" s="1"/>
  <c r="M757" i="1"/>
  <c r="P757" i="1" s="1"/>
  <c r="M369" i="1"/>
  <c r="P369" i="1" s="1"/>
  <c r="M513" i="1"/>
  <c r="P513" i="1" s="1"/>
  <c r="M95" i="1"/>
  <c r="P95" i="1" s="1"/>
  <c r="M461" i="1"/>
  <c r="P461" i="1" s="1"/>
  <c r="M37" i="1"/>
  <c r="P37" i="1" s="1"/>
  <c r="M158" i="1"/>
  <c r="P158" i="1" s="1"/>
  <c r="M891" i="1"/>
  <c r="P891" i="1" s="1"/>
  <c r="M333" i="1"/>
  <c r="P333" i="1" s="1"/>
  <c r="M928" i="1"/>
  <c r="P928" i="1" s="1"/>
  <c r="M918" i="1"/>
  <c r="P918" i="1" s="1"/>
  <c r="M899" i="1"/>
  <c r="P899" i="1" s="1"/>
  <c r="M488" i="1"/>
  <c r="P488" i="1" s="1"/>
  <c r="M431" i="1"/>
  <c r="P431" i="1" s="1"/>
  <c r="M474" i="1"/>
  <c r="P474" i="1" s="1"/>
  <c r="M106" i="1"/>
  <c r="P106" i="1" s="1"/>
  <c r="M506" i="1"/>
  <c r="P506" i="1" s="1"/>
  <c r="M213" i="1"/>
  <c r="P213" i="1" s="1"/>
  <c r="M281" i="1"/>
  <c r="P281" i="1" s="1"/>
  <c r="M20" i="1"/>
  <c r="P20" i="1" s="1"/>
  <c r="M268" i="1"/>
  <c r="P268" i="1" s="1"/>
  <c r="M508" i="1"/>
  <c r="P508" i="1" s="1"/>
  <c r="M695" i="1"/>
  <c r="P695" i="1" s="1"/>
  <c r="M631" i="1"/>
  <c r="P631" i="1" s="1"/>
  <c r="M909" i="1"/>
  <c r="P909" i="1" s="1"/>
  <c r="M452" i="1"/>
  <c r="P452" i="1" s="1"/>
  <c r="M824" i="1"/>
  <c r="P824" i="1" s="1"/>
  <c r="M519" i="1"/>
  <c r="P519" i="1" s="1"/>
  <c r="M831" i="1"/>
  <c r="P831" i="1" s="1"/>
  <c r="M277" i="1"/>
  <c r="P277" i="1" s="1"/>
  <c r="M816" i="1"/>
  <c r="P816" i="1" s="1"/>
  <c r="M345" i="1"/>
  <c r="P345" i="1" s="1"/>
  <c r="M528" i="1"/>
  <c r="P528" i="1" s="1"/>
  <c r="M629" i="1"/>
  <c r="P629" i="1" s="1"/>
  <c r="M515" i="1"/>
  <c r="P515" i="1" s="1"/>
  <c r="M533" i="1"/>
  <c r="P533" i="1" s="1"/>
  <c r="M888" i="1"/>
  <c r="P888" i="1" s="1"/>
  <c r="M32" i="1"/>
  <c r="P32" i="1" s="1"/>
  <c r="M536" i="1"/>
  <c r="P536" i="1" s="1"/>
  <c r="M780" i="1"/>
  <c r="P780" i="1" s="1"/>
  <c r="M576" i="1"/>
  <c r="P576" i="1" s="1"/>
  <c r="M728" i="1"/>
  <c r="P728" i="1" s="1"/>
  <c r="M758" i="1"/>
  <c r="P758" i="1" s="1"/>
  <c r="M823" i="1"/>
  <c r="P823" i="1" s="1"/>
  <c r="M921" i="1"/>
  <c r="P921" i="1" s="1"/>
  <c r="M397" i="1"/>
  <c r="P397" i="1" s="1"/>
  <c r="M589" i="1"/>
  <c r="P589" i="1" s="1"/>
  <c r="M663" i="1"/>
  <c r="P663" i="1" s="1"/>
  <c r="M769" i="1"/>
  <c r="P769" i="1" s="1"/>
  <c r="M175" i="1"/>
  <c r="P175" i="1" s="1"/>
  <c r="M194" i="1"/>
  <c r="P194" i="1" s="1"/>
  <c r="M328" i="1"/>
  <c r="P328" i="1" s="1"/>
  <c r="M302" i="1"/>
  <c r="P302" i="1" s="1"/>
  <c r="M274" i="1"/>
  <c r="P274" i="1" s="1"/>
  <c r="M89" i="1"/>
  <c r="P89" i="1" s="1"/>
  <c r="M764" i="1"/>
  <c r="P764" i="1" s="1"/>
  <c r="M712" i="1"/>
  <c r="P712" i="1" s="1"/>
  <c r="M24" i="1"/>
  <c r="P24" i="1" s="1"/>
  <c r="M559" i="1"/>
  <c r="P559" i="1" s="1"/>
  <c r="M723" i="1"/>
  <c r="P723" i="1" s="1"/>
  <c r="M120" i="1"/>
  <c r="P120" i="1" s="1"/>
  <c r="M130" i="1"/>
  <c r="P130" i="1" s="1"/>
  <c r="M813" i="1"/>
  <c r="P813" i="1" s="1"/>
  <c r="M863" i="1"/>
  <c r="P863" i="1" s="1"/>
  <c r="M561" i="1"/>
  <c r="P561" i="1" s="1"/>
  <c r="M471" i="1"/>
  <c r="P471" i="1" s="1"/>
  <c r="M387" i="1"/>
  <c r="P387" i="1" s="1"/>
  <c r="M116" i="1"/>
  <c r="P116" i="1" s="1"/>
  <c r="M405" i="1"/>
  <c r="P405" i="1" s="1"/>
  <c r="M932" i="1"/>
  <c r="P932" i="1" s="1"/>
  <c r="M653" i="1"/>
  <c r="P653" i="1" s="1"/>
  <c r="M414" i="1"/>
  <c r="P414" i="1" s="1"/>
  <c r="M832" i="1"/>
  <c r="P832" i="1" s="1"/>
  <c r="M286" i="1"/>
  <c r="P286" i="1" s="1"/>
  <c r="M249" i="1"/>
  <c r="P249" i="1" s="1"/>
  <c r="M538" i="1"/>
  <c r="P538" i="1" s="1"/>
  <c r="M516" i="1"/>
  <c r="P516" i="1" s="1"/>
  <c r="M162" i="1"/>
  <c r="P162" i="1" s="1"/>
  <c r="M517" i="1"/>
  <c r="P517" i="1" s="1"/>
  <c r="M98" i="1"/>
  <c r="P98" i="1" s="1"/>
  <c r="M117" i="1"/>
  <c r="P117" i="1" s="1"/>
  <c r="M129" i="1"/>
  <c r="P129" i="1" s="1"/>
  <c r="M86" i="1"/>
  <c r="P86" i="1" s="1"/>
  <c r="M530" i="1"/>
  <c r="P530" i="1" s="1"/>
  <c r="M76" i="1"/>
  <c r="P76" i="1" s="1"/>
  <c r="M623" i="1"/>
  <c r="P623" i="1" s="1"/>
  <c r="M356" i="1"/>
  <c r="P356" i="1" s="1"/>
  <c r="M805" i="1"/>
  <c r="P805" i="1" s="1"/>
  <c r="M33" i="1"/>
  <c r="P33" i="1" s="1"/>
  <c r="M987" i="1"/>
  <c r="P987" i="1" s="1"/>
  <c r="M320" i="1"/>
  <c r="P320" i="1" s="1"/>
  <c r="M687" i="1"/>
  <c r="P687" i="1" s="1"/>
  <c r="M567" i="1"/>
  <c r="P567" i="1" s="1"/>
  <c r="M842" i="1"/>
  <c r="P842" i="1" s="1"/>
  <c r="M557" i="1"/>
  <c r="P557" i="1" s="1"/>
  <c r="M964" i="1"/>
  <c r="P964" i="1" s="1"/>
  <c r="M599" i="1"/>
  <c r="P599" i="1" s="1"/>
  <c r="M541" i="1"/>
  <c r="P541" i="1" s="1"/>
  <c r="M187" i="1"/>
  <c r="P187" i="1" s="1"/>
  <c r="M503" i="1"/>
  <c r="P503" i="1" s="1"/>
  <c r="M522" i="1"/>
  <c r="P522" i="1" s="1"/>
  <c r="M260" i="1"/>
  <c r="P260" i="1" s="1"/>
  <c r="M56" i="1"/>
  <c r="P56" i="1" s="1"/>
  <c r="M118" i="1"/>
  <c r="P118" i="1" s="1"/>
  <c r="M352" i="1"/>
  <c r="P352" i="1" s="1"/>
  <c r="M445" i="1"/>
  <c r="P445" i="1" s="1"/>
  <c r="M871" i="1"/>
  <c r="P871" i="1" s="1"/>
  <c r="M820" i="1"/>
  <c r="P820" i="1" s="1"/>
  <c r="M34" i="1"/>
  <c r="P34" i="1" s="1"/>
  <c r="M827" i="1"/>
  <c r="P827" i="1" s="1"/>
  <c r="M236" i="1"/>
  <c r="P236" i="1" s="1"/>
  <c r="M163" i="1"/>
  <c r="P163" i="1" s="1"/>
  <c r="M737" i="1"/>
  <c r="P737" i="1" s="1"/>
  <c r="M339" i="1"/>
  <c r="P339" i="1" s="1"/>
  <c r="M892" i="1"/>
  <c r="P892" i="1" s="1"/>
  <c r="M979" i="1"/>
  <c r="P979" i="1" s="1"/>
  <c r="M467" i="1"/>
  <c r="P467" i="1" s="1"/>
  <c r="M295" i="1"/>
  <c r="P295" i="1" s="1"/>
  <c r="M180" i="1"/>
  <c r="P180" i="1" s="1"/>
  <c r="M69" i="1"/>
  <c r="P69" i="1" s="1"/>
  <c r="M713" i="1"/>
  <c r="P713" i="1" s="1"/>
  <c r="M475" i="1"/>
  <c r="P475" i="1" s="1"/>
  <c r="M973" i="1"/>
  <c r="P973" i="1" s="1"/>
  <c r="M97" i="1"/>
  <c r="P97" i="1" s="1"/>
  <c r="M953" i="1"/>
  <c r="P953" i="1" s="1"/>
  <c r="M944" i="1"/>
  <c r="P944" i="1" s="1"/>
  <c r="M744" i="1"/>
  <c r="P744" i="1" s="1"/>
  <c r="M817" i="1"/>
  <c r="P817" i="1" s="1"/>
  <c r="M674" i="1"/>
  <c r="P674" i="1" s="1"/>
  <c r="M51" i="1"/>
  <c r="P51" i="1" s="1"/>
  <c r="M265" i="1"/>
  <c r="P265" i="1" s="1"/>
  <c r="M487" i="1"/>
  <c r="P487" i="1" s="1"/>
  <c r="M367" i="1"/>
  <c r="P367" i="1" s="1"/>
  <c r="M389" i="1"/>
  <c r="P389" i="1" s="1"/>
  <c r="M782" i="1"/>
  <c r="P782" i="1" s="1"/>
  <c r="M435" i="1"/>
  <c r="P435" i="1" s="1"/>
  <c r="M92" i="1"/>
  <c r="P92" i="1" s="1"/>
  <c r="M654" i="1"/>
  <c r="P654" i="1" s="1"/>
  <c r="M729" i="1"/>
  <c r="P729" i="1" s="1"/>
  <c r="M317" i="1"/>
  <c r="P317" i="1" s="1"/>
  <c r="M996" i="1"/>
  <c r="P996" i="1" s="1"/>
  <c r="M622" i="1"/>
  <c r="P622" i="1" s="1"/>
  <c r="M840" i="1"/>
  <c r="P840" i="1" s="1"/>
  <c r="M125" i="1"/>
  <c r="P125" i="1" s="1"/>
  <c r="M357" i="1"/>
  <c r="P357" i="1" s="1"/>
  <c r="M505" i="1"/>
  <c r="P505" i="1" s="1"/>
  <c r="M908" i="1"/>
  <c r="P908" i="1" s="1"/>
  <c r="M238" i="1"/>
  <c r="P238" i="1" s="1"/>
  <c r="M30" i="1"/>
  <c r="P30" i="1" s="1"/>
  <c r="M592" i="1"/>
  <c r="P592" i="1" s="1"/>
  <c r="M3" i="1"/>
  <c r="P3" i="1" s="1"/>
  <c r="M196" i="1"/>
  <c r="P196" i="1" s="1"/>
  <c r="M141" i="1"/>
  <c r="P141" i="1" s="1"/>
  <c r="M334" i="1"/>
  <c r="P334" i="1" s="1"/>
  <c r="M347" i="1"/>
  <c r="P347" i="1" s="1"/>
  <c r="M793" i="1"/>
  <c r="P793" i="1" s="1"/>
  <c r="M72" i="1"/>
  <c r="P72" i="1" s="1"/>
  <c r="M457" i="1"/>
  <c r="P457" i="1" s="1"/>
  <c r="M617" i="1"/>
  <c r="P617" i="1" s="1"/>
  <c r="M667" i="1"/>
  <c r="P667" i="1" s="1"/>
  <c r="M910" i="1"/>
  <c r="P910" i="1" s="1"/>
  <c r="M526" i="1"/>
  <c r="P526" i="1" s="1"/>
  <c r="M17" i="1"/>
  <c r="P17" i="1" s="1"/>
  <c r="M485" i="1"/>
  <c r="P485" i="1" s="1"/>
  <c r="M545" i="1"/>
  <c r="P545" i="1" s="1"/>
  <c r="M255" i="1"/>
  <c r="P255" i="1" s="1"/>
  <c r="M132" i="1"/>
  <c r="P132" i="1" s="1"/>
  <c r="M150" i="1"/>
  <c r="P150" i="1" s="1"/>
  <c r="M222" i="1"/>
  <c r="P222" i="1" s="1"/>
  <c r="M563" i="1"/>
  <c r="P563" i="1" s="1"/>
  <c r="M182" i="1"/>
  <c r="P182" i="1" s="1"/>
  <c r="M219" i="1"/>
  <c r="P219" i="1" s="1"/>
  <c r="M71" i="1"/>
  <c r="P71" i="1" s="1"/>
  <c r="M223" i="1"/>
  <c r="P223" i="1" s="1"/>
  <c r="M477" i="1"/>
  <c r="P477" i="1" s="1"/>
  <c r="M603" i="1"/>
  <c r="P603" i="1" s="1"/>
  <c r="M791" i="1"/>
  <c r="P791" i="1" s="1"/>
  <c r="M845" i="1"/>
  <c r="P845" i="1" s="1"/>
  <c r="M453" i="1"/>
  <c r="P453" i="1" s="1"/>
  <c r="M828" i="1"/>
  <c r="P828" i="1" s="1"/>
  <c r="M877" i="1"/>
  <c r="P877" i="1" s="1"/>
  <c r="M432" i="1"/>
  <c r="P432" i="1" s="1"/>
  <c r="M777" i="1"/>
  <c r="P777" i="1" s="1"/>
  <c r="M365" i="1"/>
  <c r="P365" i="1" s="1"/>
  <c r="M556" i="1"/>
  <c r="P556" i="1" s="1"/>
  <c r="M857" i="1"/>
  <c r="P857" i="1" s="1"/>
  <c r="M411" i="1"/>
  <c r="P411" i="1" s="1"/>
  <c r="M885" i="1"/>
  <c r="P885" i="1" s="1"/>
  <c r="M923" i="1"/>
  <c r="P923" i="1" s="1"/>
  <c r="M99" i="1"/>
  <c r="P99" i="1" s="1"/>
  <c r="M212" i="1"/>
  <c r="P212" i="1" s="1"/>
  <c r="M127" i="1"/>
  <c r="P127" i="1" s="1"/>
  <c r="M801" i="1"/>
  <c r="P801" i="1" s="1"/>
  <c r="M844" i="1"/>
  <c r="P844" i="1" s="1"/>
  <c r="M484" i="1"/>
  <c r="P484" i="1" s="1"/>
  <c r="M66" i="1"/>
  <c r="P66" i="1" s="1"/>
  <c r="M916" i="1"/>
  <c r="P916" i="1" s="1"/>
  <c r="M379" i="1"/>
  <c r="P379" i="1" s="1"/>
  <c r="M309" i="1"/>
  <c r="P309" i="1" s="1"/>
  <c r="M838" i="1"/>
  <c r="P838" i="1" s="1"/>
  <c r="M165" i="1"/>
  <c r="P165" i="1" s="1"/>
  <c r="M447" i="1"/>
  <c r="P447" i="1" s="1"/>
  <c r="M911" i="1"/>
  <c r="P911" i="1" s="1"/>
  <c r="M244" i="1"/>
  <c r="P244" i="1" s="1"/>
  <c r="M630" i="1"/>
  <c r="P630" i="1" s="1"/>
  <c r="M650" i="1"/>
  <c r="P650" i="1" s="1"/>
  <c r="M949" i="1"/>
  <c r="P949" i="1" s="1"/>
  <c r="M381" i="1"/>
  <c r="P381" i="1" s="1"/>
  <c r="M454" i="1"/>
  <c r="P454" i="1" s="1"/>
  <c r="M151" i="1"/>
  <c r="P151" i="1" s="1"/>
  <c r="M745" i="1"/>
  <c r="P745" i="1" s="1"/>
  <c r="M864" i="1"/>
  <c r="P864" i="1" s="1"/>
  <c r="M300" i="1"/>
  <c r="P300" i="1" s="1"/>
  <c r="M388" i="1"/>
  <c r="P388" i="1" s="1"/>
  <c r="M266" i="1"/>
  <c r="P266" i="1" s="1"/>
  <c r="M373" i="1"/>
  <c r="P373" i="1" s="1"/>
  <c r="M507" i="1"/>
  <c r="P507" i="1" s="1"/>
  <c r="M305" i="1"/>
  <c r="P305" i="1" s="1"/>
  <c r="M661" i="1"/>
  <c r="P661" i="1" s="1"/>
  <c r="M731" i="1"/>
  <c r="P731" i="1" s="1"/>
  <c r="M55" i="1"/>
  <c r="P55" i="1" s="1"/>
  <c r="M948" i="1"/>
  <c r="P948" i="1" s="1"/>
  <c r="M294" i="1"/>
  <c r="P294" i="1" s="1"/>
  <c r="M490" i="1"/>
  <c r="P490" i="1" s="1"/>
  <c r="M925" i="1"/>
  <c r="P925" i="1" s="1"/>
  <c r="M344" i="1"/>
  <c r="P344" i="1" s="1"/>
  <c r="M403" i="1"/>
  <c r="P403" i="1" s="1"/>
  <c r="M789" i="1"/>
  <c r="P789" i="1" s="1"/>
  <c r="M31" i="1"/>
  <c r="P31" i="1" s="1"/>
  <c r="M364" i="1"/>
  <c r="P364" i="1" s="1"/>
  <c r="M161" i="1"/>
  <c r="P161" i="1" s="1"/>
  <c r="M246" i="1"/>
  <c r="P246" i="1" s="1"/>
  <c r="M368" i="1"/>
  <c r="P368" i="1" s="1"/>
  <c r="M133" i="1"/>
  <c r="P133" i="1" s="1"/>
  <c r="M795" i="1"/>
  <c r="P795" i="1" s="1"/>
  <c r="M972" i="1"/>
  <c r="P972" i="1" s="1"/>
  <c r="M546" i="1"/>
  <c r="P546" i="1" s="1"/>
  <c r="M613" i="1"/>
  <c r="P613" i="1" s="1"/>
  <c r="M64" i="1"/>
  <c r="P64" i="1" s="1"/>
  <c r="M760" i="1"/>
  <c r="P760" i="1" s="1"/>
  <c r="M970" i="1"/>
  <c r="P970" i="1" s="1"/>
  <c r="M48" i="1"/>
  <c r="P48" i="1" s="1"/>
  <c r="M926" i="1"/>
  <c r="P926" i="1" s="1"/>
  <c r="M248" i="1"/>
  <c r="P248" i="1" s="1"/>
  <c r="M375" i="1"/>
  <c r="P375" i="1" s="1"/>
  <c r="M883" i="1"/>
  <c r="P883" i="1" s="1"/>
  <c r="M947" i="1"/>
  <c r="P947" i="1" s="1"/>
  <c r="M937" i="1"/>
  <c r="P937" i="1" s="1"/>
  <c r="M67" i="1"/>
  <c r="P67" i="1" s="1"/>
  <c r="M548" i="1"/>
  <c r="P548" i="1" s="1"/>
  <c r="M326" i="1"/>
  <c r="P326" i="1" s="1"/>
  <c r="M330" i="1"/>
  <c r="P330" i="1" s="1"/>
  <c r="M36" i="1"/>
  <c r="P36" i="1" s="1"/>
  <c r="M881" i="1"/>
  <c r="P881" i="1" s="1"/>
  <c r="M743" i="1"/>
  <c r="P743" i="1" s="1"/>
  <c r="M469" i="1"/>
  <c r="P469" i="1" s="1"/>
  <c r="M227" i="1"/>
  <c r="P227" i="1" s="1"/>
  <c r="M168" i="1"/>
  <c r="P168" i="1" s="1"/>
  <c r="M579" i="1"/>
  <c r="P579" i="1" s="1"/>
  <c r="M694" i="1"/>
  <c r="P694" i="1" s="1"/>
  <c r="M335" i="1"/>
  <c r="P335" i="1" s="1"/>
  <c r="M750" i="1"/>
  <c r="P750" i="1" s="1"/>
  <c r="M520" i="1"/>
  <c r="P520" i="1" s="1"/>
  <c r="M366" i="1"/>
  <c r="P366" i="1" s="1"/>
  <c r="M190" i="1"/>
  <c r="P190" i="1" s="1"/>
  <c r="M873" i="1"/>
  <c r="P873" i="1" s="1"/>
  <c r="M472" i="1"/>
  <c r="P472" i="1" s="1"/>
  <c r="M323" i="1"/>
  <c r="P323" i="1" s="1"/>
  <c r="M933" i="1"/>
  <c r="P933" i="1" s="1"/>
  <c r="M215" i="1"/>
  <c r="P215" i="1" s="1"/>
  <c r="M35" i="1"/>
  <c r="P35" i="1" s="1"/>
  <c r="M966" i="1"/>
  <c r="P966" i="1" s="1"/>
  <c r="M422" i="1"/>
  <c r="P422" i="1" s="1"/>
  <c r="M138" i="1"/>
  <c r="P138" i="1" s="1"/>
  <c r="M60" i="1"/>
  <c r="P60" i="1" s="1"/>
  <c r="M440" i="1"/>
  <c r="P440" i="1" s="1"/>
  <c r="M4" i="1"/>
  <c r="P4" i="1" s="1"/>
  <c r="M651" i="1"/>
  <c r="P651" i="1" s="1"/>
  <c r="M439" i="1"/>
  <c r="P439" i="1" s="1"/>
  <c r="M591" i="1"/>
  <c r="P591" i="1" s="1"/>
  <c r="M640" i="1"/>
  <c r="P640" i="1" s="1"/>
  <c r="M2" i="1"/>
  <c r="P2" i="1" s="1"/>
  <c r="M481" i="1"/>
  <c r="P481" i="1" s="1"/>
  <c r="M233" i="1"/>
  <c r="P233" i="1" s="1"/>
  <c r="M775" i="1"/>
  <c r="P775" i="1" s="1"/>
  <c r="M655" i="1"/>
  <c r="P655" i="1" s="1"/>
  <c r="M547" i="1"/>
  <c r="P547" i="1" s="1"/>
  <c r="M363" i="1"/>
  <c r="P363" i="1" s="1"/>
  <c r="M945" i="1"/>
  <c r="P945" i="1" s="1"/>
  <c r="M876" i="1"/>
  <c r="P876" i="1" s="1"/>
  <c r="M147" i="1"/>
  <c r="P147" i="1" s="1"/>
  <c r="M140" i="1"/>
  <c r="P140" i="1" s="1"/>
  <c r="M765" i="1"/>
  <c r="P765" i="1" s="1"/>
  <c r="M183" i="1"/>
  <c r="P183" i="1" s="1"/>
  <c r="M601" i="1"/>
  <c r="P601" i="1" s="1"/>
  <c r="M310" i="1"/>
  <c r="P310" i="1" s="1"/>
  <c r="M936" i="1"/>
  <c r="P936" i="1" s="1"/>
  <c r="M569" i="1"/>
  <c r="P569" i="1" s="1"/>
  <c r="M291" i="1"/>
  <c r="P291" i="1" s="1"/>
  <c r="M462" i="1"/>
  <c r="P462" i="1" s="1"/>
  <c r="M443" i="1"/>
  <c r="P443" i="1" s="1"/>
  <c r="M741" i="1"/>
  <c r="P741" i="1" s="1"/>
  <c r="M479" i="1"/>
  <c r="P479" i="1" s="1"/>
  <c r="M406" i="1"/>
  <c r="P406" i="1" s="1"/>
  <c r="M346" i="1"/>
  <c r="P346" i="1" s="1"/>
  <c r="M531" i="1"/>
  <c r="P531" i="1" s="1"/>
  <c r="M424" i="1"/>
  <c r="P424" i="1" s="1"/>
  <c r="M123" i="1"/>
  <c r="P123" i="1" s="1"/>
  <c r="M889" i="1"/>
  <c r="P889" i="1" s="1"/>
  <c r="M459" i="1"/>
  <c r="P459" i="1" s="1"/>
  <c r="M153" i="1"/>
  <c r="P153" i="1" s="1"/>
  <c r="M670" i="1"/>
  <c r="P670" i="1" s="1"/>
  <c r="M819" i="1"/>
  <c r="P819" i="1" s="1"/>
  <c r="M903" i="1"/>
  <c r="P903" i="1" s="1"/>
  <c r="M45" i="1"/>
  <c r="P45" i="1" s="1"/>
  <c r="M74" i="1"/>
  <c r="P74" i="1" s="1"/>
  <c r="M100" i="1"/>
  <c r="P100" i="1" s="1"/>
  <c r="M585" i="1"/>
  <c r="P585" i="1" s="1"/>
  <c r="M869" i="1"/>
  <c r="P869" i="1" s="1"/>
  <c r="M680" i="1"/>
  <c r="P680" i="1" s="1"/>
  <c r="M313" i="1"/>
  <c r="P313" i="1" s="1"/>
  <c r="M234" i="1"/>
  <c r="P234" i="1" s="1"/>
  <c r="M619" i="1"/>
  <c r="P619" i="1" s="1"/>
  <c r="M359" i="1"/>
  <c r="P359" i="1" s="1"/>
  <c r="M87" i="1"/>
  <c r="P87" i="1" s="1"/>
  <c r="M742" i="1"/>
  <c r="P742" i="1" s="1"/>
  <c r="M660" i="1"/>
  <c r="P660" i="1" s="1"/>
  <c r="M540" i="1"/>
  <c r="P540" i="1" s="1"/>
  <c r="M527" i="1"/>
  <c r="P527" i="1" s="1"/>
  <c r="M340" i="1"/>
  <c r="P340" i="1" s="1"/>
  <c r="M797" i="1"/>
  <c r="P797" i="1" s="1"/>
  <c r="M912" i="1"/>
  <c r="P912" i="1" s="1"/>
  <c r="M550" i="1"/>
  <c r="P550" i="1" s="1"/>
  <c r="M442" i="1"/>
  <c r="P442" i="1" s="1"/>
  <c r="M271" i="1"/>
  <c r="P271" i="1" s="1"/>
  <c r="M308" i="1"/>
  <c r="P308" i="1" s="1"/>
  <c r="M671" i="1"/>
  <c r="P671" i="1" s="1"/>
  <c r="M542" i="1"/>
  <c r="P542" i="1" s="1"/>
  <c r="M852" i="1"/>
  <c r="P852" i="1" s="1"/>
  <c r="M875" i="1"/>
  <c r="P875" i="1" s="1"/>
  <c r="M950" i="1"/>
  <c r="P950" i="1" s="1"/>
  <c r="M702" i="1"/>
  <c r="P702" i="1" s="1"/>
  <c r="M781" i="1"/>
  <c r="P781" i="1" s="1"/>
  <c r="M463" i="1"/>
  <c r="P463" i="1" s="1"/>
  <c r="M798" i="1"/>
  <c r="P798" i="1" s="1"/>
  <c r="M417" i="1"/>
  <c r="P417" i="1" s="1"/>
  <c r="M586" i="1"/>
  <c r="P586" i="1" s="1"/>
  <c r="M747" i="1"/>
  <c r="P747" i="1" s="1"/>
  <c r="M54" i="1"/>
  <c r="P54" i="1" s="1"/>
  <c r="M134" i="1"/>
  <c r="P134" i="1" s="1"/>
  <c r="M963" i="1"/>
  <c r="P963" i="1" s="1"/>
  <c r="M426" i="1"/>
  <c r="P426" i="1" s="1"/>
  <c r="M855" i="1"/>
  <c r="P855" i="1" s="1"/>
  <c r="M90" i="1"/>
  <c r="P90" i="1" s="1"/>
  <c r="M206" i="1"/>
  <c r="P206" i="1" s="1"/>
  <c r="M935" i="1"/>
  <c r="P935" i="1" s="1"/>
  <c r="M279" i="1"/>
  <c r="P279" i="1" s="1"/>
  <c r="M766" i="1"/>
  <c r="P766" i="1" s="1"/>
  <c r="M383" i="1"/>
  <c r="P383" i="1" s="1"/>
  <c r="M391" i="1"/>
  <c r="P391" i="1" s="1"/>
  <c r="M904" i="1"/>
  <c r="P904" i="1" s="1"/>
  <c r="M719" i="1"/>
  <c r="P719" i="1" s="1"/>
  <c r="M609" i="1"/>
  <c r="P609" i="1" s="1"/>
  <c r="M272" i="1"/>
  <c r="P272" i="1" s="1"/>
  <c r="M262" i="1"/>
  <c r="P262" i="1" s="1"/>
  <c r="M648" i="1"/>
  <c r="P648" i="1" s="1"/>
  <c r="M995" i="1"/>
  <c r="P995" i="1" s="1"/>
  <c r="M394" i="1"/>
  <c r="P394" i="1" s="1"/>
  <c r="M418" i="1"/>
  <c r="P418" i="1" s="1"/>
  <c r="M809" i="1"/>
  <c r="P809" i="1" s="1"/>
  <c r="M492" i="1"/>
  <c r="P492" i="1" s="1"/>
  <c r="M298" i="1"/>
  <c r="P298" i="1" s="1"/>
  <c r="M931" i="1"/>
  <c r="P931" i="1" s="1"/>
  <c r="M350" i="1"/>
  <c r="P350" i="1" s="1"/>
  <c r="M7" i="1"/>
  <c r="P7" i="1" s="1"/>
  <c r="M42" i="1"/>
  <c r="P42" i="1" s="1"/>
  <c r="M497" i="1"/>
  <c r="P497" i="1" s="1"/>
  <c r="M343" i="1"/>
  <c r="P343" i="1" s="1"/>
  <c r="M915" i="1"/>
  <c r="P915" i="1" s="1"/>
  <c r="M166" i="1"/>
  <c r="P166" i="1" s="1"/>
  <c r="M627" i="1"/>
  <c r="P627" i="1" s="1"/>
  <c r="M821" i="1"/>
  <c r="P821" i="1" s="1"/>
  <c r="M285" i="1"/>
  <c r="P285" i="1" s="1"/>
  <c r="M735" i="1"/>
  <c r="P735" i="1" s="1"/>
  <c r="M247" i="1"/>
  <c r="P247" i="1" s="1"/>
  <c r="M110" i="1"/>
  <c r="P110" i="1" s="1"/>
  <c r="M867" i="1"/>
  <c r="P867" i="1" s="1"/>
  <c r="M638" i="1"/>
  <c r="P638" i="1" s="1"/>
  <c r="M404" i="1"/>
  <c r="P404" i="1" s="1"/>
  <c r="M982" i="1"/>
  <c r="P982" i="1" s="1"/>
  <c r="M399" i="1"/>
  <c r="P399" i="1" s="1"/>
  <c r="M806" i="1"/>
  <c r="P806" i="1" s="1"/>
  <c r="M108" i="1"/>
  <c r="P108" i="1" s="1"/>
  <c r="M501" i="1"/>
  <c r="P501" i="1" s="1"/>
  <c r="M476" i="1"/>
  <c r="P476" i="1" s="1"/>
  <c r="M12" i="1"/>
  <c r="P12" i="1" s="1"/>
  <c r="M164" i="1"/>
  <c r="P164" i="1" s="1"/>
  <c r="M755" i="1"/>
  <c r="P755" i="1" s="1"/>
  <c r="M812" i="1"/>
  <c r="P812" i="1" s="1"/>
  <c r="M523" i="1"/>
  <c r="P523" i="1" s="1"/>
  <c r="M942" i="1"/>
  <c r="P942" i="1" s="1"/>
  <c r="M715" i="1"/>
  <c r="P715" i="1" s="1"/>
  <c r="M693" i="1"/>
  <c r="P693" i="1" s="1"/>
  <c r="M725" i="1"/>
  <c r="P725" i="1" s="1"/>
  <c r="M143" i="1"/>
  <c r="P143" i="1" s="1"/>
  <c r="M297" i="1"/>
  <c r="P297" i="1" s="1"/>
  <c r="M907" i="1"/>
  <c r="P907" i="1" s="1"/>
  <c r="M534" i="1"/>
  <c r="P534" i="1" s="1"/>
  <c r="M537" i="1"/>
  <c r="P537" i="1" s="1"/>
  <c r="M939" i="1"/>
  <c r="P939" i="1" s="1"/>
  <c r="M608" i="1"/>
  <c r="P608" i="1" s="1"/>
  <c r="M177" i="1"/>
  <c r="P177" i="1" s="1"/>
  <c r="M717" i="1"/>
  <c r="P717" i="1" s="1"/>
  <c r="M331" i="1"/>
  <c r="P331" i="1" s="1"/>
  <c r="M509" i="1"/>
  <c r="P509" i="1" s="1"/>
  <c r="M543" i="1"/>
  <c r="P543" i="1" s="1"/>
  <c r="M851" i="1"/>
  <c r="P851" i="1" s="1"/>
  <c r="M278" i="1"/>
  <c r="P278" i="1" s="1"/>
  <c r="M122" i="1"/>
  <c r="P122" i="1" s="1"/>
  <c r="M807" i="1"/>
  <c r="P807" i="1" s="1"/>
  <c r="M779" i="1"/>
  <c r="P779" i="1" s="1"/>
  <c r="M835" i="1"/>
  <c r="P835" i="1" s="1"/>
  <c r="M441" i="1"/>
  <c r="P441" i="1" s="1"/>
  <c r="M643" i="1"/>
  <c r="P643" i="1" s="1"/>
  <c r="M155" i="1"/>
  <c r="P155" i="1" s="1"/>
  <c r="M173" i="1"/>
  <c r="P173" i="1" s="1"/>
  <c r="M985" i="1"/>
  <c r="P985" i="1" s="1"/>
  <c r="M184" i="1"/>
  <c r="P184" i="1" s="1"/>
  <c r="M521" i="1"/>
  <c r="P521" i="1" s="1"/>
  <c r="M971" i="1"/>
  <c r="P971" i="1" s="1"/>
  <c r="M787" i="1"/>
  <c r="P787" i="1" s="1"/>
  <c r="M16" i="1"/>
  <c r="P16" i="1" s="1"/>
  <c r="M208" i="1"/>
  <c r="P208" i="1" s="1"/>
  <c r="M854" i="1"/>
  <c r="P854" i="1" s="1"/>
  <c r="M221" i="1"/>
  <c r="P221" i="1" s="1"/>
  <c r="M934" i="1"/>
  <c r="P934" i="1" s="1"/>
  <c r="M965" i="1"/>
  <c r="P965" i="1" s="1"/>
  <c r="M421" i="1"/>
  <c r="P421" i="1" s="1"/>
  <c r="M178" i="1"/>
  <c r="P178" i="1" s="1"/>
  <c r="M407" i="1"/>
  <c r="P407" i="1" s="1"/>
  <c r="M185" i="1"/>
  <c r="P185" i="1" s="1"/>
  <c r="M429" i="1"/>
  <c r="P429" i="1" s="1"/>
  <c r="M22" i="1"/>
  <c r="P22" i="1" s="1"/>
  <c r="M41" i="1"/>
  <c r="P41" i="1" s="1"/>
  <c r="M395" i="1"/>
  <c r="P395" i="1" s="1"/>
  <c r="M332" i="1"/>
  <c r="P332" i="1" s="1"/>
  <c r="M878" i="1"/>
  <c r="P878" i="1" s="1"/>
  <c r="M65" i="1"/>
  <c r="P65" i="1" s="1"/>
  <c r="M306" i="1"/>
  <c r="P306" i="1" s="1"/>
  <c r="M287" i="1"/>
  <c r="P287" i="1" s="1"/>
  <c r="M70" i="1"/>
  <c r="P70" i="1" s="1"/>
  <c r="M384" i="1"/>
  <c r="P384" i="1" s="1"/>
  <c r="M327" i="1"/>
  <c r="P327" i="1" s="1"/>
  <c r="M210" i="1"/>
  <c r="P210" i="1" s="1"/>
  <c r="M865" i="1"/>
  <c r="P865" i="1" s="1"/>
  <c r="M410" i="1"/>
  <c r="P410" i="1" s="1"/>
  <c r="M198" i="1"/>
  <c r="P198" i="1" s="1"/>
  <c r="M872" i="1"/>
  <c r="P872" i="1" s="1"/>
  <c r="M218" i="1"/>
  <c r="P218" i="1" s="1"/>
  <c r="M887" i="1"/>
  <c r="P887" i="1" s="1"/>
  <c r="M478" i="1"/>
  <c r="P478" i="1" s="1"/>
  <c r="M189" i="1"/>
  <c r="P189" i="1" s="1"/>
  <c r="M726" i="1"/>
  <c r="P726" i="1" s="1"/>
  <c r="M659" i="1"/>
  <c r="P659" i="1" s="1"/>
  <c r="M600" i="1"/>
  <c r="P600" i="1" s="1"/>
  <c r="M378" i="1"/>
  <c r="P378" i="1" s="1"/>
  <c r="M80" i="1"/>
  <c r="P80" i="1" s="1"/>
  <c r="M483" i="1"/>
  <c r="P483" i="1" s="1"/>
  <c r="M759" i="1"/>
  <c r="P759" i="1" s="1"/>
  <c r="M511" i="1"/>
  <c r="P511" i="1" s="1"/>
  <c r="M107" i="1"/>
  <c r="P107" i="1" s="1"/>
  <c r="M895" i="1"/>
  <c r="P895" i="1" s="1"/>
  <c r="M571" i="1"/>
  <c r="P571" i="1" s="1"/>
  <c r="M710" i="1"/>
  <c r="P710" i="1" s="1"/>
  <c r="M289" i="1"/>
  <c r="P289" i="1" s="1"/>
  <c r="M312" i="1"/>
  <c r="P312" i="1" s="1"/>
  <c r="M496" i="1"/>
  <c r="P496" i="1" s="1"/>
  <c r="M647" i="1"/>
  <c r="P647" i="1" s="1"/>
  <c r="M325" i="1"/>
  <c r="P325" i="1" s="1"/>
  <c r="M959" i="1"/>
  <c r="P959" i="1" s="1"/>
  <c r="M282" i="1"/>
  <c r="P282" i="1" s="1"/>
  <c r="M290" i="1"/>
  <c r="P290" i="1" s="1"/>
  <c r="M848" i="1"/>
  <c r="P848" i="1" s="1"/>
  <c r="M870" i="1"/>
  <c r="P870" i="1" s="1"/>
  <c r="M856" i="1"/>
  <c r="P856" i="1" s="1"/>
  <c r="M264" i="1"/>
  <c r="P264" i="1" s="1"/>
  <c r="M993" i="1"/>
  <c r="P993" i="1" s="1"/>
  <c r="M195" i="1"/>
  <c r="P195" i="1" s="1"/>
  <c r="M318" i="1"/>
  <c r="P318" i="1" s="1"/>
  <c r="M771" i="1"/>
  <c r="P771" i="1" s="1"/>
  <c r="M102" i="1"/>
  <c r="P102" i="1" s="1"/>
  <c r="M502" i="1"/>
  <c r="P502" i="1" s="1"/>
  <c r="M774" i="1"/>
  <c r="P774" i="1" s="1"/>
  <c r="M217" i="1"/>
  <c r="P217" i="1" s="1"/>
  <c r="M27" i="1"/>
  <c r="P27" i="1" s="1"/>
  <c r="M811" i="1"/>
  <c r="P811" i="1" s="1"/>
  <c r="M446" i="1"/>
  <c r="P446" i="1" s="1"/>
  <c r="M602" i="1"/>
  <c r="P602" i="1" s="1"/>
  <c r="M833" i="1"/>
  <c r="P833" i="1" s="1"/>
  <c r="M293" i="1"/>
  <c r="P293" i="1" s="1"/>
  <c r="M52" i="1"/>
  <c r="P52" i="1" s="1"/>
  <c r="M678" i="1"/>
  <c r="P678" i="1" s="1"/>
  <c r="M762" i="1"/>
  <c r="P762" i="1" s="1"/>
  <c r="M704" i="1"/>
  <c r="P704" i="1" s="1"/>
  <c r="M200" i="1"/>
  <c r="P200" i="1" s="1"/>
  <c r="M119" i="1"/>
  <c r="P119" i="1" s="1"/>
  <c r="M968" i="1"/>
  <c r="P968" i="1" s="1"/>
  <c r="M126" i="1"/>
  <c r="P126" i="1" s="1"/>
  <c r="M518" i="1"/>
  <c r="P518" i="1" s="1"/>
  <c r="M229" i="1"/>
  <c r="P229" i="1" s="1"/>
  <c r="M360" i="1"/>
  <c r="P360" i="1" s="1"/>
  <c r="M977" i="1"/>
  <c r="P977" i="1" s="1"/>
  <c r="M254" i="1"/>
  <c r="P254" i="1" s="1"/>
  <c r="M430" i="1"/>
  <c r="P430" i="1" s="1"/>
  <c r="M301" i="1"/>
  <c r="P301" i="1" s="1"/>
  <c r="M551" i="1"/>
  <c r="P551" i="1" s="1"/>
  <c r="M371" i="1"/>
  <c r="P371" i="1" s="1"/>
  <c r="M226" i="1"/>
  <c r="P226" i="1" s="1"/>
  <c r="M211" i="1"/>
  <c r="P211" i="1" s="1"/>
  <c r="M170" i="1"/>
  <c r="P170" i="1" s="1"/>
  <c r="M967" i="1"/>
  <c r="P967" i="1" s="1"/>
  <c r="M415" i="1"/>
  <c r="P415" i="1" s="1"/>
  <c r="M686" i="1"/>
  <c r="P686" i="1" s="1"/>
  <c r="M171" i="1"/>
  <c r="P171" i="1" s="1"/>
  <c r="M336" i="1"/>
  <c r="P336" i="1" s="1"/>
  <c r="M822" i="1"/>
  <c r="P822" i="1" s="1"/>
  <c r="M296" i="1"/>
  <c r="P296" i="1" s="1"/>
  <c r="M61" i="1"/>
  <c r="P61" i="1" s="1"/>
  <c r="M444" i="1"/>
  <c r="P444" i="1" s="1"/>
  <c r="M53" i="1"/>
  <c r="P53" i="1" s="1"/>
  <c r="M983" i="1"/>
  <c r="P983" i="1" s="1"/>
  <c r="M419" i="1"/>
  <c r="P419" i="1" s="1"/>
  <c r="M142" i="1"/>
  <c r="P142" i="1" s="1"/>
  <c r="M186" i="1"/>
  <c r="P186" i="1" s="1"/>
  <c r="M21" i="1"/>
  <c r="P21" i="1" s="1"/>
  <c r="M927" i="1"/>
  <c r="P927" i="1" s="1"/>
  <c r="M319" i="1"/>
  <c r="P319" i="1" s="1"/>
  <c r="M231" i="1"/>
  <c r="P231" i="1" s="1"/>
  <c r="M624" i="1"/>
  <c r="P624" i="1" s="1"/>
  <c r="M128" i="1"/>
  <c r="P128" i="1" s="1"/>
  <c r="M988" i="1"/>
  <c r="P988" i="1" s="1"/>
  <c r="M495" i="1"/>
  <c r="P495" i="1" s="1"/>
  <c r="M438" i="1"/>
  <c r="P438" i="1" s="1"/>
  <c r="M47" i="1"/>
  <c r="P47" i="1" s="1"/>
  <c r="M355" i="1"/>
  <c r="P355" i="1" s="1"/>
  <c r="M408" i="1"/>
  <c r="P408" i="1" s="1"/>
  <c r="M861" i="1"/>
  <c r="P861" i="1" s="1"/>
  <c r="M94" i="1"/>
  <c r="P94" i="1" s="1"/>
  <c r="M382" i="1"/>
  <c r="P382" i="1" s="1"/>
  <c r="M721" i="1"/>
  <c r="P721" i="1" s="1"/>
  <c r="M727" i="1"/>
  <c r="P727" i="1" s="1"/>
  <c r="M656" i="1"/>
  <c r="P656" i="1" s="1"/>
  <c r="M412" i="1"/>
  <c r="P412" i="1" s="1"/>
  <c r="M179" i="1"/>
  <c r="P179" i="1" s="1"/>
  <c r="M250" i="1"/>
  <c r="P250" i="1" s="1"/>
  <c r="M351" i="1"/>
  <c r="P351" i="1" s="1"/>
  <c r="M902" i="1"/>
  <c r="P902" i="1" s="1"/>
  <c r="M135" i="1"/>
  <c r="P135" i="1" s="1"/>
  <c r="M641" i="1"/>
  <c r="P641" i="1" s="1"/>
  <c r="M574" i="1"/>
  <c r="P574" i="1" s="1"/>
  <c r="M377" i="1"/>
  <c r="P377" i="1" s="1"/>
  <c r="M500" i="1"/>
  <c r="P500" i="1" s="1"/>
  <c r="M23" i="1"/>
  <c r="P23" i="1" s="1"/>
  <c r="M952" i="1"/>
  <c r="P952" i="1" s="1"/>
  <c r="M705" i="1"/>
  <c r="P705" i="1" s="1"/>
  <c r="M849" i="1"/>
  <c r="P849" i="1" s="1"/>
  <c r="M392" i="1"/>
  <c r="P392" i="1" s="1"/>
  <c r="M139" i="1"/>
  <c r="P139" i="1" s="1"/>
  <c r="M257" i="1"/>
  <c r="P257" i="1" s="1"/>
  <c r="M514" i="1"/>
  <c r="P514" i="1" s="1"/>
  <c r="M63" i="1"/>
  <c r="P63" i="1" s="1"/>
  <c r="M5" i="1"/>
  <c r="P5" i="1" s="1"/>
  <c r="M230" i="1"/>
  <c r="P230" i="1" s="1"/>
  <c r="F51" i="5"/>
  <c r="R49" i="5"/>
  <c r="B33" i="5"/>
  <c r="V60" i="5"/>
  <c r="V61" i="5"/>
  <c r="V51" i="5"/>
  <c r="B34" i="5"/>
  <c r="J54" i="5"/>
  <c r="J52" i="5"/>
  <c r="J51" i="5"/>
  <c r="B38" i="5"/>
  <c r="J34" i="5"/>
  <c r="N4" i="5"/>
  <c r="V23" i="5"/>
  <c r="B27" i="5"/>
  <c r="F57" i="5"/>
  <c r="V39" i="5"/>
  <c r="N42" i="5"/>
  <c r="F30" i="5"/>
  <c r="N19" i="5"/>
  <c r="V47" i="5"/>
  <c r="N53" i="5"/>
  <c r="B63" i="5"/>
  <c r="R7" i="5"/>
  <c r="N24" i="5"/>
  <c r="F19" i="5"/>
  <c r="J22" i="5"/>
  <c r="B29" i="5"/>
  <c r="N32" i="5"/>
  <c r="B18" i="5"/>
  <c r="B47" i="5"/>
  <c r="B25" i="5"/>
  <c r="F20" i="5"/>
  <c r="B37" i="5"/>
  <c r="F15" i="5"/>
  <c r="R12" i="5"/>
  <c r="R57" i="5"/>
  <c r="B28" i="5"/>
  <c r="F21" i="5"/>
  <c r="R13" i="5"/>
  <c r="F35" i="5"/>
  <c r="V53" i="5"/>
  <c r="B50" i="5"/>
  <c r="V55" i="5"/>
  <c r="J48" i="5"/>
  <c r="V45" i="5"/>
  <c r="R6" i="5"/>
  <c r="J41" i="5"/>
  <c r="N60" i="5"/>
  <c r="B53" i="5"/>
  <c r="F47" i="5"/>
  <c r="V21" i="5"/>
  <c r="N49" i="5"/>
  <c r="V46" i="5"/>
  <c r="V59" i="5"/>
  <c r="B14" i="5"/>
  <c r="F42" i="5"/>
  <c r="F16" i="5"/>
  <c r="B59" i="5"/>
  <c r="B60" i="5"/>
  <c r="R8" i="5"/>
  <c r="B20" i="5"/>
  <c r="F23" i="5"/>
  <c r="B49" i="5"/>
  <c r="F43" i="5"/>
  <c r="F34" i="5"/>
  <c r="J26" i="5"/>
  <c r="R31" i="5"/>
  <c r="B48" i="5"/>
  <c r="F59" i="5"/>
  <c r="F7" i="5"/>
  <c r="F29" i="5"/>
  <c r="V52" i="5"/>
  <c r="J24" i="5"/>
  <c r="F26" i="5"/>
  <c r="J50" i="5"/>
  <c r="R30" i="5"/>
  <c r="B44" i="5"/>
  <c r="N61" i="5"/>
  <c r="F36" i="5"/>
  <c r="N15" i="5"/>
  <c r="F28" i="5"/>
  <c r="F5" i="5"/>
  <c r="F41" i="5"/>
  <c r="V24" i="5"/>
  <c r="R39" i="5"/>
  <c r="V40" i="5"/>
  <c r="V33" i="5"/>
  <c r="R43" i="5"/>
  <c r="B39" i="5"/>
  <c r="R34" i="5"/>
  <c r="V22" i="5"/>
  <c r="R47" i="5"/>
  <c r="V35" i="5"/>
  <c r="B51" i="5"/>
  <c r="R50" i="5"/>
  <c r="F45" i="5"/>
  <c r="R16" i="5"/>
  <c r="B54" i="5"/>
  <c r="B58" i="5"/>
  <c r="F4" i="5"/>
  <c r="V58" i="5"/>
  <c r="F8" i="5"/>
  <c r="B9" i="5"/>
  <c r="N59" i="5"/>
  <c r="R5" i="5"/>
  <c r="J43" i="5"/>
  <c r="J49" i="5"/>
  <c r="F10" i="5"/>
  <c r="J44" i="5"/>
  <c r="F17" i="5"/>
  <c r="B15" i="5"/>
  <c r="F9" i="5"/>
  <c r="R45" i="5"/>
  <c r="J62" i="5"/>
  <c r="F39" i="5"/>
  <c r="F48" i="5"/>
  <c r="F50" i="5"/>
  <c r="F53" i="5"/>
  <c r="F55" i="5"/>
  <c r="N48" i="5"/>
  <c r="J45" i="5"/>
  <c r="N45" i="5"/>
  <c r="R58" i="5"/>
  <c r="J53" i="5"/>
  <c r="N23" i="5"/>
  <c r="R9" i="5"/>
  <c r="J40" i="5"/>
  <c r="F22" i="5"/>
  <c r="J23" i="5"/>
  <c r="V25" i="5"/>
  <c r="V42" i="5"/>
  <c r="R52" i="5"/>
  <c r="B21" i="5"/>
  <c r="V62" i="5"/>
  <c r="J61" i="5"/>
  <c r="N62" i="5"/>
  <c r="J42" i="5"/>
  <c r="R42" i="5"/>
  <c r="R28" i="5"/>
  <c r="B22" i="5"/>
  <c r="V34" i="5"/>
  <c r="F49" i="5"/>
  <c r="B16" i="5"/>
  <c r="F54" i="5"/>
  <c r="F6" i="5"/>
  <c r="F52" i="5"/>
  <c r="N63" i="5"/>
  <c r="N39" i="5"/>
  <c r="J37" i="5"/>
  <c r="R53" i="5"/>
  <c r="B17" i="5"/>
  <c r="B45" i="5"/>
  <c r="R46" i="5"/>
  <c r="F11" i="5"/>
  <c r="F33" i="5"/>
  <c r="V49" i="5"/>
  <c r="F37" i="5"/>
  <c r="V27" i="5"/>
  <c r="J27" i="5"/>
  <c r="N46" i="5"/>
  <c r="N43" i="5"/>
  <c r="F44" i="5"/>
  <c r="J63" i="5"/>
  <c r="V28" i="5"/>
  <c r="F25" i="5"/>
  <c r="F40" i="5"/>
  <c r="B31" i="5"/>
  <c r="V29" i="5"/>
  <c r="V63" i="5"/>
  <c r="B4" i="5"/>
  <c r="B32" i="5"/>
  <c r="N22" i="5"/>
  <c r="F62" i="5"/>
  <c r="B11" i="5"/>
  <c r="F3" i="5"/>
  <c r="N56" i="5"/>
  <c r="V36" i="5"/>
  <c r="V41" i="5"/>
  <c r="R38" i="5"/>
  <c r="B7" i="5"/>
  <c r="R59" i="5"/>
  <c r="F58" i="5"/>
  <c r="J38" i="5"/>
  <c r="B8" i="5"/>
  <c r="B24" i="5"/>
  <c r="R48" i="5"/>
  <c r="V26" i="5"/>
  <c r="F24" i="5"/>
  <c r="N21" i="5"/>
  <c r="B10" i="5"/>
  <c r="B40" i="5"/>
  <c r="B6" i="5"/>
  <c r="N54" i="5"/>
  <c r="R15" i="5"/>
  <c r="J35" i="5"/>
  <c r="B52" i="5"/>
  <c r="N57" i="5"/>
  <c r="B36" i="5"/>
  <c r="R32" i="5"/>
  <c r="J25" i="5"/>
  <c r="N20" i="5"/>
  <c r="R33" i="5"/>
  <c r="J29" i="5"/>
  <c r="V31" i="5"/>
  <c r="B62" i="5"/>
  <c r="B46" i="5"/>
  <c r="B61" i="5"/>
  <c r="J46" i="5"/>
  <c r="R4" i="5"/>
  <c r="V32" i="5"/>
  <c r="B35" i="5"/>
  <c r="B5" i="5"/>
  <c r="J36" i="5"/>
  <c r="N41" i="5"/>
  <c r="F56" i="5"/>
  <c r="B30" i="5"/>
  <c r="N58" i="5"/>
  <c r="V54" i="5"/>
  <c r="J28" i="5"/>
  <c r="R41" i="5"/>
  <c r="F38" i="5"/>
  <c r="N25" i="5"/>
  <c r="B26" i="5"/>
  <c r="F60" i="5"/>
  <c r="B13" i="5"/>
  <c r="R54" i="5"/>
  <c r="J30" i="5"/>
  <c r="F32" i="5"/>
  <c r="F61" i="5"/>
  <c r="V37" i="5"/>
  <c r="B55" i="5"/>
  <c r="B19" i="5"/>
  <c r="R10" i="5"/>
  <c r="V38" i="5"/>
  <c r="N11" i="5"/>
  <c r="F12" i="5"/>
  <c r="N14" i="5"/>
  <c r="V50" i="5"/>
  <c r="B57" i="5"/>
  <c r="N10" i="5"/>
  <c r="N12" i="5"/>
  <c r="R44" i="5"/>
  <c r="R29" i="5"/>
  <c r="R55" i="5"/>
  <c r="F13" i="5"/>
  <c r="J39" i="5"/>
  <c r="R27" i="5"/>
  <c r="B23" i="5"/>
  <c r="R40" i="5"/>
  <c r="V56" i="5"/>
  <c r="B42" i="5"/>
  <c r="J47" i="5"/>
  <c r="F14" i="5"/>
  <c r="F18" i="5"/>
  <c r="R11" i="5"/>
  <c r="R14" i="5"/>
  <c r="V48" i="5"/>
  <c r="R56" i="5"/>
  <c r="V44" i="5"/>
  <c r="R51" i="5"/>
  <c r="N44" i="5"/>
  <c r="N47" i="5"/>
  <c r="N5" i="5"/>
  <c r="B41" i="5"/>
  <c r="F27" i="5"/>
  <c r="V43" i="5"/>
  <c r="N55" i="5"/>
  <c r="N13" i="5"/>
  <c r="V30" i="5"/>
  <c r="B12" i="5"/>
  <c r="N33" i="5"/>
  <c r="F46" i="5"/>
  <c r="N40" i="5"/>
  <c r="F31" i="5"/>
  <c r="B56" i="5"/>
  <c r="B43" i="5"/>
  <c r="V57" i="5"/>
  <c r="O59" i="5" l="1"/>
  <c r="M59" i="5"/>
  <c r="K30" i="5"/>
  <c r="O63" i="5"/>
  <c r="M63" i="5"/>
  <c r="O4" i="5"/>
  <c r="O60" i="5"/>
  <c r="M60" i="5"/>
  <c r="O62" i="5"/>
  <c r="M62" i="5"/>
  <c r="O5" i="5"/>
  <c r="M5" i="5"/>
  <c r="M61" i="5"/>
  <c r="O61" i="5"/>
  <c r="K63" i="5"/>
  <c r="O56" i="5"/>
  <c r="O57" i="5"/>
  <c r="O58" i="5"/>
  <c r="O15" i="5"/>
  <c r="W63" i="5"/>
  <c r="O33" i="5"/>
  <c r="O49" i="5"/>
  <c r="M58" i="5" l="1"/>
  <c r="M34" i="5"/>
  <c r="M57" i="5"/>
  <c r="K29" i="5"/>
  <c r="S34" i="5"/>
  <c r="K51" i="5"/>
  <c r="S33" i="5"/>
  <c r="K52" i="5"/>
  <c r="K53" i="5"/>
  <c r="K54" i="5"/>
  <c r="C16" i="5"/>
  <c r="W34" i="5"/>
  <c r="S48" i="5"/>
  <c r="W57" i="5"/>
  <c r="S43" i="5"/>
  <c r="O12" i="5"/>
  <c r="W25" i="5"/>
  <c r="K45" i="5"/>
  <c r="S41" i="5"/>
  <c r="K49" i="5"/>
  <c r="G22" i="5"/>
  <c r="O23" i="5"/>
  <c r="S46" i="5"/>
  <c r="S55" i="5"/>
  <c r="O46" i="5"/>
  <c r="S7" i="5"/>
  <c r="G4" i="5"/>
  <c r="C34" i="5"/>
  <c r="C30" i="5"/>
  <c r="G59" i="5"/>
  <c r="W56" i="5"/>
  <c r="G7" i="5"/>
  <c r="O21" i="5"/>
  <c r="G39" i="5"/>
  <c r="W21" i="5"/>
  <c r="G37" i="5"/>
  <c r="W30" i="5"/>
  <c r="K25" i="5"/>
  <c r="W48" i="5"/>
  <c r="W58" i="5"/>
  <c r="O19" i="5"/>
  <c r="W45" i="5"/>
  <c r="G57" i="5"/>
  <c r="C49" i="5"/>
  <c r="C6" i="5"/>
  <c r="O24" i="5"/>
  <c r="W33" i="5"/>
  <c r="O40" i="5"/>
  <c r="W37" i="5"/>
  <c r="W22" i="5"/>
  <c r="K22" i="5"/>
  <c r="C5" i="5"/>
  <c r="K47" i="5"/>
  <c r="G42" i="5"/>
  <c r="C12" i="5"/>
  <c r="G31" i="5"/>
  <c r="G8" i="5"/>
  <c r="G56" i="5"/>
  <c r="K44" i="5"/>
  <c r="S54" i="5"/>
  <c r="S45" i="5"/>
  <c r="G21" i="5"/>
  <c r="G29" i="5"/>
  <c r="G6" i="5"/>
  <c r="S32" i="5"/>
  <c r="C28" i="5"/>
  <c r="C52" i="5"/>
  <c r="C40" i="5"/>
  <c r="C32" i="5"/>
  <c r="K23" i="5"/>
  <c r="G58" i="5"/>
  <c r="W52" i="5"/>
  <c r="W49" i="5"/>
  <c r="G15" i="5"/>
  <c r="K37" i="5"/>
  <c r="C33" i="5"/>
  <c r="C43" i="5"/>
  <c r="W28" i="5"/>
  <c r="C55" i="5"/>
  <c r="W41" i="5"/>
  <c r="C41" i="5"/>
  <c r="W29" i="5"/>
  <c r="W40" i="5"/>
  <c r="O14" i="5"/>
  <c r="G40" i="5"/>
  <c r="O20" i="5"/>
  <c r="O11" i="5"/>
  <c r="W36" i="5"/>
  <c r="O39" i="5"/>
  <c r="G23" i="5"/>
  <c r="O43" i="5"/>
  <c r="W44" i="5"/>
  <c r="O54" i="5"/>
  <c r="S29" i="5"/>
  <c r="K41" i="5"/>
  <c r="S51" i="5"/>
  <c r="W59" i="5"/>
  <c r="C51" i="5"/>
  <c r="C60" i="5"/>
  <c r="C39" i="5"/>
  <c r="G62" i="5"/>
  <c r="K43" i="5"/>
  <c r="C31" i="5"/>
  <c r="W53" i="5"/>
  <c r="G18" i="5"/>
  <c r="O10" i="5"/>
  <c r="S16" i="5"/>
  <c r="K24" i="5"/>
  <c r="S8" i="5"/>
  <c r="G16" i="5"/>
  <c r="C54" i="5"/>
  <c r="S56" i="5"/>
  <c r="W61" i="5"/>
  <c r="K40" i="5"/>
  <c r="O41" i="5"/>
  <c r="C17" i="5"/>
  <c r="O44" i="5"/>
  <c r="K39" i="5"/>
  <c r="S6" i="5"/>
  <c r="W50" i="5"/>
  <c r="C29" i="5"/>
  <c r="C42" i="5"/>
  <c r="C59" i="5"/>
  <c r="W54" i="5"/>
  <c r="C44" i="5"/>
  <c r="K34" i="5"/>
  <c r="G17" i="5"/>
  <c r="G34" i="5"/>
  <c r="S5" i="5"/>
  <c r="G13" i="5"/>
  <c r="C4" i="5"/>
  <c r="G24" i="5"/>
  <c r="C35" i="5"/>
  <c r="G26" i="5"/>
  <c r="S44" i="5"/>
  <c r="S59" i="5"/>
  <c r="G33" i="5"/>
  <c r="S30" i="5"/>
  <c r="W39" i="5"/>
  <c r="S11" i="5"/>
  <c r="S57" i="5"/>
  <c r="G14" i="5"/>
  <c r="C10" i="5"/>
  <c r="G28" i="5"/>
  <c r="G36" i="5"/>
  <c r="C8" i="5"/>
  <c r="C61" i="5"/>
  <c r="C48" i="5"/>
  <c r="O25" i="5"/>
  <c r="C38" i="5"/>
  <c r="S31" i="5"/>
  <c r="K28" i="5"/>
  <c r="G12" i="5"/>
  <c r="K50" i="5"/>
  <c r="C11" i="5"/>
  <c r="G53" i="5"/>
  <c r="C24" i="5"/>
  <c r="S40" i="5"/>
  <c r="S42" i="5"/>
  <c r="C26" i="5"/>
  <c r="S52" i="5"/>
  <c r="S9" i="5"/>
  <c r="C22" i="5"/>
  <c r="C50" i="5"/>
  <c r="G49" i="5"/>
  <c r="G61" i="5"/>
  <c r="C46" i="5"/>
  <c r="K26" i="5"/>
  <c r="K48" i="5"/>
  <c r="C27" i="5"/>
  <c r="W43" i="5"/>
  <c r="K27" i="5"/>
  <c r="S14" i="5"/>
  <c r="C14" i="5"/>
  <c r="G20" i="5"/>
  <c r="O13" i="5"/>
  <c r="C9" i="5"/>
  <c r="G30" i="5"/>
  <c r="G9" i="5"/>
  <c r="C7" i="5"/>
  <c r="C21" i="5"/>
  <c r="C56" i="5"/>
  <c r="K35" i="5"/>
  <c r="W60" i="5"/>
  <c r="C58" i="5"/>
  <c r="G27" i="5"/>
  <c r="C13" i="5"/>
  <c r="S38" i="5"/>
  <c r="O42" i="5"/>
  <c r="G45" i="5"/>
  <c r="C23" i="5"/>
  <c r="G54" i="5"/>
  <c r="K36" i="5"/>
  <c r="S12" i="5"/>
  <c r="G47" i="5"/>
  <c r="W55" i="5"/>
  <c r="S39" i="5"/>
  <c r="G32" i="5"/>
  <c r="G10" i="5"/>
  <c r="K61" i="5"/>
  <c r="C63" i="5"/>
  <c r="C36" i="5"/>
  <c r="G52" i="5"/>
  <c r="G60" i="5"/>
  <c r="W35" i="5"/>
  <c r="W31" i="5"/>
  <c r="K38" i="5"/>
  <c r="S47" i="5"/>
  <c r="G55" i="5"/>
  <c r="G41" i="5"/>
  <c r="C19" i="5"/>
  <c r="G46" i="5"/>
  <c r="C25" i="5"/>
  <c r="W51" i="5"/>
  <c r="G19" i="5"/>
  <c r="C47" i="5"/>
  <c r="O45" i="5"/>
  <c r="G50" i="5"/>
  <c r="S49" i="5"/>
  <c r="G3" i="5"/>
  <c r="S58" i="5"/>
  <c r="G35" i="5"/>
  <c r="K46" i="5"/>
  <c r="G11" i="5"/>
  <c r="G51" i="5"/>
  <c r="S4" i="5"/>
  <c r="C45" i="5"/>
  <c r="W47" i="5"/>
  <c r="S53" i="5"/>
  <c r="C62" i="5"/>
  <c r="C37" i="5"/>
  <c r="G48" i="5"/>
  <c r="G43" i="5"/>
  <c r="K62" i="5"/>
  <c r="G44" i="5"/>
  <c r="S15" i="5"/>
  <c r="S10" i="5"/>
  <c r="C53" i="5"/>
  <c r="C18" i="5"/>
  <c r="W42" i="5"/>
  <c r="W32" i="5"/>
  <c r="C15" i="5"/>
  <c r="W38" i="5"/>
  <c r="O47" i="5"/>
  <c r="G38" i="5"/>
  <c r="O48" i="5"/>
  <c r="W23" i="5"/>
  <c r="W26" i="5"/>
  <c r="G25" i="5"/>
  <c r="O55" i="5"/>
  <c r="W27" i="5"/>
  <c r="K42" i="5"/>
  <c r="W62" i="5"/>
  <c r="S28" i="5"/>
  <c r="C20" i="5"/>
  <c r="W24" i="5"/>
  <c r="S50" i="5"/>
  <c r="C57" i="5"/>
  <c r="W46" i="5"/>
  <c r="G5" i="5"/>
  <c r="O22" i="5"/>
  <c r="O53" i="5"/>
  <c r="O32" i="5"/>
  <c r="S27" i="5"/>
  <c r="S13" i="5"/>
  <c r="M26" i="5" l="1"/>
  <c r="M33" i="5"/>
  <c r="M15" i="5"/>
  <c r="M41" i="5"/>
  <c r="M42" i="5" s="1"/>
  <c r="M43" i="5" s="1"/>
  <c r="M44" i="5" s="1"/>
  <c r="M45" i="5" s="1"/>
  <c r="M46" i="5" s="1"/>
  <c r="M47" i="5" s="1"/>
  <c r="M48" i="5" s="1"/>
  <c r="M49" i="5" s="1"/>
  <c r="M40" i="5"/>
  <c r="I35" i="5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M11" i="5"/>
  <c r="M12" i="5" s="1"/>
  <c r="M13" i="5" s="1"/>
  <c r="M14" i="5" s="1"/>
  <c r="U22" i="5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59" i="5" s="1"/>
  <c r="U60" i="5" s="1"/>
  <c r="U61" i="5" s="1"/>
  <c r="U62" i="5" s="1"/>
  <c r="U63" i="5" s="1"/>
  <c r="Q39" i="5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U3" i="5" s="1"/>
  <c r="U4" i="5" s="1"/>
  <c r="U5" i="5" s="1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M54" i="5"/>
  <c r="M55" i="5" s="1"/>
  <c r="M56" i="5" s="1"/>
  <c r="M25" i="5"/>
  <c r="Q34" i="5"/>
  <c r="M20" i="5"/>
  <c r="M21" i="5" s="1"/>
  <c r="I28" i="5"/>
  <c r="I29" i="5" s="1"/>
  <c r="I30" i="5" s="1"/>
  <c r="Q28" i="5"/>
  <c r="Q29" i="5" s="1"/>
  <c r="Q30" i="5" s="1"/>
  <c r="Q31" i="5" s="1"/>
  <c r="Q32" i="5" s="1"/>
  <c r="Q33" i="5" s="1"/>
  <c r="I23" i="5"/>
  <c r="I24" i="5" s="1"/>
  <c r="M23" i="5"/>
  <c r="M24" i="5" s="1"/>
  <c r="I25" i="5"/>
  <c r="I26" i="5" s="1"/>
  <c r="I27" i="5" s="1"/>
  <c r="M22" i="5"/>
  <c r="I62" i="5"/>
  <c r="I63" i="5" s="1"/>
  <c r="Q5" i="5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E3" i="5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I3" i="5" l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</calcChain>
</file>

<file path=xl/sharedStrings.xml><?xml version="1.0" encoding="utf-8"?>
<sst xmlns="http://schemas.openxmlformats.org/spreadsheetml/2006/main" count="7609" uniqueCount="706">
  <si>
    <t>datum</t>
  </si>
  <si>
    <t>nazev</t>
  </si>
  <si>
    <t>typ_souteze</t>
  </si>
  <si>
    <t>Primeni</t>
  </si>
  <si>
    <t>Jmeno</t>
  </si>
  <si>
    <t>umisteni</t>
  </si>
  <si>
    <t>kategorie</t>
  </si>
  <si>
    <t>vaha</t>
  </si>
  <si>
    <t>body_um</t>
  </si>
  <si>
    <t>vyhr_zap</t>
  </si>
  <si>
    <t>prohr_zap</t>
  </si>
  <si>
    <t>MC</t>
  </si>
  <si>
    <t>mláďata</t>
  </si>
  <si>
    <t>KT</t>
  </si>
  <si>
    <t>mladší žáci</t>
  </si>
  <si>
    <t>starší žáci</t>
  </si>
  <si>
    <t>dorostenci</t>
  </si>
  <si>
    <t>VC</t>
  </si>
  <si>
    <t>muži</t>
  </si>
  <si>
    <t>ženy</t>
  </si>
  <si>
    <t>dorostenky</t>
  </si>
  <si>
    <t xml:space="preserve">             </t>
  </si>
  <si>
    <t>1. místo                 7 bodů</t>
  </si>
  <si>
    <t>1. místo                 50 bodů</t>
  </si>
  <si>
    <t>2. místo                 5 bodů</t>
  </si>
  <si>
    <t>3. místo                 4 body</t>
  </si>
  <si>
    <t xml:space="preserve">3. místo                 25 bodů </t>
  </si>
  <si>
    <t xml:space="preserve"> </t>
  </si>
  <si>
    <t>7. místo                 15 bodů</t>
  </si>
  <si>
    <t>1. místo                 20 bodů</t>
  </si>
  <si>
    <t>9. místo                 10 bodů</t>
  </si>
  <si>
    <t>2. místo                 15 bodů</t>
  </si>
  <si>
    <t xml:space="preserve">3. místo                 10 bodů </t>
  </si>
  <si>
    <t xml:space="preserve">4. místo                   7 bodů </t>
  </si>
  <si>
    <t>1. místo                  4      body</t>
  </si>
  <si>
    <t>2. místo                  3      body</t>
  </si>
  <si>
    <t xml:space="preserve">3. místo                  2      body </t>
  </si>
  <si>
    <t xml:space="preserve">3. místo                 3    body </t>
  </si>
  <si>
    <t xml:space="preserve">           </t>
  </si>
  <si>
    <t>2. místo                 7 bodů</t>
  </si>
  <si>
    <t xml:space="preserve">3. místo                 5 bodů </t>
  </si>
  <si>
    <t xml:space="preserve">5. místo                 3 body </t>
  </si>
  <si>
    <t xml:space="preserve">6. místo                 2 body </t>
  </si>
  <si>
    <t>Legenda :</t>
  </si>
  <si>
    <t>MK</t>
  </si>
  <si>
    <t>mistrovství kraje</t>
  </si>
  <si>
    <t>MČR</t>
  </si>
  <si>
    <t>mistrovství České republiky</t>
  </si>
  <si>
    <t>ME</t>
  </si>
  <si>
    <t>mistrovství Evropy</t>
  </si>
  <si>
    <t>malá cena</t>
  </si>
  <si>
    <t>PK</t>
  </si>
  <si>
    <t>přebor kraje</t>
  </si>
  <si>
    <t xml:space="preserve">VC </t>
  </si>
  <si>
    <t>MVC</t>
  </si>
  <si>
    <t>mezinárodní velká cena</t>
  </si>
  <si>
    <t>PČR</t>
  </si>
  <si>
    <t>přebor České republiky</t>
  </si>
  <si>
    <t>M. Pavlica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</si>
  <si>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2"/>
        <rFont val="Times New Roman"/>
        <family val="1"/>
        <charset val="238"/>
      </rPr>
      <t>Kritéria pro bodování jednotlivců:</t>
    </r>
  </si>
  <si>
    <r>
      <t>1.1.1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MK:</t>
    </r>
  </si>
  <si>
    <r>
      <t>1.1.2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MČR:</t>
    </r>
  </si>
  <si>
    <t>celkem oddíl</t>
  </si>
  <si>
    <t>celkem oddíl - pokračování</t>
  </si>
  <si>
    <t>Pořadí</t>
  </si>
  <si>
    <t>body</t>
  </si>
  <si>
    <t>Příjmení</t>
  </si>
  <si>
    <t>Juniorky</t>
  </si>
  <si>
    <t>Junioři</t>
  </si>
  <si>
    <t>Dorostenky</t>
  </si>
  <si>
    <t>Dorostenci</t>
  </si>
  <si>
    <t>zavodnik</t>
  </si>
  <si>
    <t>Celkem</t>
  </si>
  <si>
    <t>Součet z body</t>
  </si>
  <si>
    <t>(Vše)</t>
  </si>
  <si>
    <t>MCR</t>
  </si>
  <si>
    <t>Bodování</t>
  </si>
  <si>
    <t>PCR</t>
  </si>
  <si>
    <t>EJU</t>
  </si>
  <si>
    <t>kvalifikační turnaj na PČR, MČR</t>
  </si>
  <si>
    <t>Typ soutěže</t>
  </si>
  <si>
    <t>kód</t>
  </si>
  <si>
    <t>junioři</t>
  </si>
  <si>
    <t>mladší žákyně</t>
  </si>
  <si>
    <t>starší žákyně</t>
  </si>
  <si>
    <t>Věkové kategorie</t>
  </si>
  <si>
    <t>juniorky</t>
  </si>
  <si>
    <t>MT</t>
  </si>
  <si>
    <t>1 bod za vyhraný zápas v turnaji jednotlivců</t>
  </si>
  <si>
    <t>a)</t>
  </si>
  <si>
    <t>b)</t>
  </si>
  <si>
    <t>2 body za vyhraný zápas v turnaji družstev</t>
  </si>
  <si>
    <t>c)</t>
  </si>
  <si>
    <t>1 bod za remízu v turnaji družstev</t>
  </si>
  <si>
    <t>d)</t>
  </si>
  <si>
    <t>počet bodů za umístění podle typu soutěže</t>
  </si>
  <si>
    <t>Každý závodník obdrží :</t>
  </si>
  <si>
    <t>DL</t>
  </si>
  <si>
    <t>EXL</t>
  </si>
  <si>
    <t>5. místo                   7 bodů</t>
  </si>
  <si>
    <t>2. místo                 40 bodů</t>
  </si>
  <si>
    <t xml:space="preserve">3. místo                 35 bodů </t>
  </si>
  <si>
    <t>5. místo                 30 bodů</t>
  </si>
  <si>
    <t>7. místo                 25 bodů</t>
  </si>
  <si>
    <t>9. místo                 20 bodů</t>
  </si>
  <si>
    <r>
      <t>1.2.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 xml:space="preserve">  </t>
    </r>
    <r>
      <rPr>
        <b/>
        <i/>
        <sz val="12"/>
        <rFont val="Times New Roman"/>
        <family val="1"/>
        <charset val="238"/>
      </rPr>
      <t>Nemistrovské soutěže</t>
    </r>
    <r>
      <rPr>
        <sz val="12"/>
        <rFont val="Times New Roman"/>
        <family val="1"/>
        <charset val="238"/>
      </rPr>
      <t xml:space="preserve"> ( MC, PK, VC, MVC, KT, MT, PČR, EJU, soutěže družstev):</t>
    </r>
  </si>
  <si>
    <t>dorostenecká liga</t>
  </si>
  <si>
    <t>extraliga mužů</t>
  </si>
  <si>
    <t>PSO</t>
  </si>
  <si>
    <t>přebor spojených oblastí</t>
  </si>
  <si>
    <t>1.místo                  6    bodů</t>
  </si>
  <si>
    <r>
      <t>1.2.1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MC a ostatní :</t>
    </r>
  </si>
  <si>
    <t xml:space="preserve">4. místo                 3 body </t>
  </si>
  <si>
    <t>6. místo                   5 bodů</t>
  </si>
  <si>
    <t>7. místo                   5 bodů</t>
  </si>
  <si>
    <t>2. místo                 5    bodů</t>
  </si>
  <si>
    <t>1. místo               10 bodů</t>
  </si>
  <si>
    <t>7. místo                 2 body</t>
  </si>
  <si>
    <t>1. místo                 35 bodů</t>
  </si>
  <si>
    <t>2. místo                 30 bodů</t>
  </si>
  <si>
    <t xml:space="preserve">5. místo                 20 bodů </t>
  </si>
  <si>
    <r>
      <t>1.2.2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VC, MVC, PK a PSO:</t>
    </r>
  </si>
  <si>
    <r>
      <t>1.2.3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KT, MT a PČR:</t>
    </r>
  </si>
  <si>
    <t>turnaj za účasti více než 3 států</t>
  </si>
  <si>
    <t>turnaj zařazen do kalendáře Evropské federace juda</t>
  </si>
  <si>
    <t>ostatní turnaje zařazené do kal. ČSJu</t>
  </si>
  <si>
    <t>rem_zap</t>
  </si>
  <si>
    <t>jedn./dr.</t>
  </si>
  <si>
    <t>body_zap</t>
  </si>
  <si>
    <t>MS</t>
  </si>
  <si>
    <t>EYOF</t>
  </si>
  <si>
    <t>veteráni</t>
  </si>
  <si>
    <t>kata</t>
  </si>
  <si>
    <t>mistrovství světa</t>
  </si>
  <si>
    <t>Evropský olympijský festival mládeže</t>
  </si>
  <si>
    <r>
      <t>1.1.</t>
    </r>
    <r>
      <rPr>
        <sz val="7"/>
        <rFont val="Times New Roman"/>
        <family val="1"/>
        <charset val="238"/>
      </rPr>
      <t xml:space="preserve">  </t>
    </r>
    <r>
      <rPr>
        <b/>
        <i/>
        <sz val="12"/>
        <rFont val="Times New Roman"/>
        <family val="1"/>
        <charset val="238"/>
      </rPr>
      <t>Mistrovské soutěže</t>
    </r>
    <r>
      <rPr>
        <sz val="12"/>
        <rFont val="Times New Roman"/>
        <family val="1"/>
        <charset val="238"/>
      </rPr>
      <t xml:space="preserve"> ( MK, MČR, ME, MS, soutěže družstev):</t>
    </r>
  </si>
  <si>
    <r>
      <t>1.1.3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ME:</t>
    </r>
  </si>
  <si>
    <t>1. místo                100 bodů</t>
  </si>
  <si>
    <t>2. místo                 80 bodů</t>
  </si>
  <si>
    <t xml:space="preserve">3. místo                 70 bodů </t>
  </si>
  <si>
    <t>5. místo                 60 bodů</t>
  </si>
  <si>
    <t>7. místo                 50 bodů</t>
  </si>
  <si>
    <t>9. místo                 40 bodů</t>
  </si>
  <si>
    <r>
      <t>1.1.4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MS:</t>
    </r>
  </si>
  <si>
    <r>
      <t>1.2.4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EJU:</t>
    </r>
  </si>
  <si>
    <r>
      <t>1.2.4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EYOF:</t>
    </r>
  </si>
  <si>
    <t xml:space="preserve">5. místo                 30 bodů </t>
  </si>
  <si>
    <t>1.liga</t>
  </si>
  <si>
    <t>4. místo                 30 bodů</t>
  </si>
  <si>
    <t>6. místo                 25 bodů</t>
  </si>
  <si>
    <t>V Ostravě 31.10.2011</t>
  </si>
  <si>
    <t>mladší žáci - pokračování</t>
  </si>
  <si>
    <t>Pořadí úspěšnosti závodníků v r. 2017</t>
  </si>
  <si>
    <t xml:space="preserve">Velká cena - České Třebové </t>
  </si>
  <si>
    <t>j</t>
  </si>
  <si>
    <t>Martináková</t>
  </si>
  <si>
    <t>Stela</t>
  </si>
  <si>
    <t>30</t>
  </si>
  <si>
    <t>Turek</t>
  </si>
  <si>
    <t>Jakub</t>
  </si>
  <si>
    <t>31</t>
  </si>
  <si>
    <t>To</t>
  </si>
  <si>
    <t>Adam</t>
  </si>
  <si>
    <t>34</t>
  </si>
  <si>
    <t>Seibert</t>
  </si>
  <si>
    <t>Marian</t>
  </si>
  <si>
    <t>35</t>
  </si>
  <si>
    <t>Čebík</t>
  </si>
  <si>
    <t>Filip</t>
  </si>
  <si>
    <t>42</t>
  </si>
  <si>
    <t>Huvar</t>
  </si>
  <si>
    <t>Meixner</t>
  </si>
  <si>
    <t>Michal</t>
  </si>
  <si>
    <t>bez</t>
  </si>
  <si>
    <t>38</t>
  </si>
  <si>
    <t>Čerchla</t>
  </si>
  <si>
    <t>46</t>
  </si>
  <si>
    <t>Rapčanová</t>
  </si>
  <si>
    <t>Silvie</t>
  </si>
  <si>
    <t>32</t>
  </si>
  <si>
    <t>Kuželová</t>
  </si>
  <si>
    <t>Dominika</t>
  </si>
  <si>
    <t>48</t>
  </si>
  <si>
    <t>Tycar</t>
  </si>
  <si>
    <t>Štěpán</t>
  </si>
  <si>
    <t>Křížek</t>
  </si>
  <si>
    <t>Šimon</t>
  </si>
  <si>
    <t>Motyka</t>
  </si>
  <si>
    <t>Dominik</t>
  </si>
  <si>
    <t>73</t>
  </si>
  <si>
    <t>Kolář</t>
  </si>
  <si>
    <t>Daniel</t>
  </si>
  <si>
    <t>Bulka</t>
  </si>
  <si>
    <t>Vojtěch</t>
  </si>
  <si>
    <t>Lindovský</t>
  </si>
  <si>
    <t>Jiří</t>
  </si>
  <si>
    <t>Kunc</t>
  </si>
  <si>
    <t>Matěj</t>
  </si>
  <si>
    <t>Freiwald</t>
  </si>
  <si>
    <t>Richard</t>
  </si>
  <si>
    <t>Zabek</t>
  </si>
  <si>
    <t>Matyáš</t>
  </si>
  <si>
    <t>Turčínek</t>
  </si>
  <si>
    <t>Tomáš</t>
  </si>
  <si>
    <t>60</t>
  </si>
  <si>
    <t>Čerchlová</t>
  </si>
  <si>
    <t>Markéta</t>
  </si>
  <si>
    <t>+63</t>
  </si>
  <si>
    <t>Benáčková</t>
  </si>
  <si>
    <t>Denisa</t>
  </si>
  <si>
    <t>Kokešová</t>
  </si>
  <si>
    <t>Alexandra</t>
  </si>
  <si>
    <t>57</t>
  </si>
  <si>
    <t>Václavková</t>
  </si>
  <si>
    <t>Tereza</t>
  </si>
  <si>
    <t>44</t>
  </si>
  <si>
    <t xml:space="preserve">MT - Pohár Nadějí - Olomouc </t>
  </si>
  <si>
    <t>Jan</t>
  </si>
  <si>
    <t>66</t>
  </si>
  <si>
    <t>Selecký</t>
  </si>
  <si>
    <t>Lukáš</t>
  </si>
  <si>
    <t>Šmatelka</t>
  </si>
  <si>
    <t>Ondřej</t>
  </si>
  <si>
    <t>Pustějovský</t>
  </si>
  <si>
    <t>90</t>
  </si>
  <si>
    <t>Raška</t>
  </si>
  <si>
    <t>Michael</t>
  </si>
  <si>
    <t>100</t>
  </si>
  <si>
    <t>Martínková</t>
  </si>
  <si>
    <t>Adéla</t>
  </si>
  <si>
    <t>70</t>
  </si>
  <si>
    <t>Ondrašíková</t>
  </si>
  <si>
    <t>Eva</t>
  </si>
  <si>
    <t>+70</t>
  </si>
  <si>
    <t>Brzusková</t>
  </si>
  <si>
    <t>Marie</t>
  </si>
  <si>
    <t>52</t>
  </si>
  <si>
    <t>Kuncová</t>
  </si>
  <si>
    <t>Viktorie</t>
  </si>
  <si>
    <t>Šimek</t>
  </si>
  <si>
    <t>Chlopčík</t>
  </si>
  <si>
    <t>81</t>
  </si>
  <si>
    <t>Silvestr</t>
  </si>
  <si>
    <t>Král</t>
  </si>
  <si>
    <t>Kresta</t>
  </si>
  <si>
    <t>Mojžíšek</t>
  </si>
  <si>
    <t>Miroslav</t>
  </si>
  <si>
    <t>Pavlica</t>
  </si>
  <si>
    <t>+90</t>
  </si>
  <si>
    <t>Moravská liga mužů - 1.kolo - Brno</t>
  </si>
  <si>
    <t>d</t>
  </si>
  <si>
    <t>Kohn</t>
  </si>
  <si>
    <t>Pavel</t>
  </si>
  <si>
    <t>Janík</t>
  </si>
  <si>
    <t>Tadeáš</t>
  </si>
  <si>
    <t>Chlebový</t>
  </si>
  <si>
    <t>Arnold</t>
  </si>
  <si>
    <t>+100</t>
  </si>
  <si>
    <t>Kohn Pavel</t>
  </si>
  <si>
    <t>Král Jakub</t>
  </si>
  <si>
    <t>Raška Michael</t>
  </si>
  <si>
    <t>Pustějovský Tomáš</t>
  </si>
  <si>
    <t>Chlopčík Ondřej</t>
  </si>
  <si>
    <t>Janík Tadeáš</t>
  </si>
  <si>
    <t>Chlebový Arnold</t>
  </si>
  <si>
    <t>Selecký Lukáš</t>
  </si>
  <si>
    <t>Huvar Jan</t>
  </si>
  <si>
    <t>Šmatelka Ondřej</t>
  </si>
  <si>
    <t>Martínková Adéla</t>
  </si>
  <si>
    <t>Kuncová Viktorie</t>
  </si>
  <si>
    <t>Ondrašíková Eva</t>
  </si>
  <si>
    <t>Brzusková Marie</t>
  </si>
  <si>
    <t>Silvestr Matěj</t>
  </si>
  <si>
    <t>Kresta Matěj</t>
  </si>
  <si>
    <t>Král Miroslav</t>
  </si>
  <si>
    <t>Král Jan</t>
  </si>
  <si>
    <t>Pavlica Tomáš</t>
  </si>
  <si>
    <t>Šimek Daniel</t>
  </si>
  <si>
    <t>Mojžíšek Lukáš</t>
  </si>
  <si>
    <t>Kuželová Dominika</t>
  </si>
  <si>
    <t>Huvar Jakub</t>
  </si>
  <si>
    <t>Čerchla Michal</t>
  </si>
  <si>
    <t>Čebík Filip</t>
  </si>
  <si>
    <t>Rapčanová Silvie</t>
  </si>
  <si>
    <t>Meixner Michal</t>
  </si>
  <si>
    <t>Bulka Vojtěch</t>
  </si>
  <si>
    <t>Kunc Matěj</t>
  </si>
  <si>
    <t>Seibert Marian</t>
  </si>
  <si>
    <t>Václavková Tereza</t>
  </si>
  <si>
    <t>Kokešová Alexandra</t>
  </si>
  <si>
    <t>Lindovský Jiří</t>
  </si>
  <si>
    <t>Turek Jakub</t>
  </si>
  <si>
    <t>Meixner Tomáš</t>
  </si>
  <si>
    <t>Martináková Stela</t>
  </si>
  <si>
    <t>Motyka Dominik</t>
  </si>
  <si>
    <t>Křížek Šimon</t>
  </si>
  <si>
    <t>Tycar Štěpán</t>
  </si>
  <si>
    <t>Čerchlová Markéta</t>
  </si>
  <si>
    <t>Benáčková Denisa</t>
  </si>
  <si>
    <t>Freiwald Richard</t>
  </si>
  <si>
    <t>To Adam</t>
  </si>
  <si>
    <t>Turčínek Tomáš</t>
  </si>
  <si>
    <t>Kolář Daniel</t>
  </si>
  <si>
    <t>Zabek Matyáš</t>
  </si>
  <si>
    <t>USK - CUP - Praha</t>
  </si>
  <si>
    <t>Kohn Tomáš</t>
  </si>
  <si>
    <t>Grand Prix Banská Bystrica</t>
  </si>
  <si>
    <t>GP-Ostrava - Český Pohár 1.kolo</t>
  </si>
  <si>
    <t>Polášková</t>
  </si>
  <si>
    <t>Kristýna</t>
  </si>
  <si>
    <t>Svoboda</t>
  </si>
  <si>
    <t>Polášková Kristýna</t>
  </si>
  <si>
    <t>Svoboda Jiří</t>
  </si>
  <si>
    <t>Moravská liga mužů - 2.kolo - Brno</t>
  </si>
  <si>
    <t>Pátek</t>
  </si>
  <si>
    <t>Mecko</t>
  </si>
  <si>
    <t>Pátek Jan</t>
  </si>
  <si>
    <t>Mecko Jakub</t>
  </si>
  <si>
    <t>Ďurinová</t>
  </si>
  <si>
    <t>Dvořáček</t>
  </si>
  <si>
    <t>Rovenský</t>
  </si>
  <si>
    <t>Šimková</t>
  </si>
  <si>
    <t>Nikola</t>
  </si>
  <si>
    <t>MT Salzkammergut – Gmunden (AUT)</t>
  </si>
  <si>
    <t>63</t>
  </si>
  <si>
    <t>Šimková Nikola</t>
  </si>
  <si>
    <t>Ďurinová Kristýna</t>
  </si>
  <si>
    <t>Pavlica Lukáš</t>
  </si>
  <si>
    <t>Rovenský Ondřej</t>
  </si>
  <si>
    <t>Dvořáček Adam</t>
  </si>
  <si>
    <t>Alice</t>
  </si>
  <si>
    <t>40</t>
  </si>
  <si>
    <t>Rodryčová</t>
  </si>
  <si>
    <t>Mikendová</t>
  </si>
  <si>
    <t>Buranyč</t>
  </si>
  <si>
    <t>Matušek</t>
  </si>
  <si>
    <t>Suchan</t>
  </si>
  <si>
    <t>Boháček</t>
  </si>
  <si>
    <t>Končítek</t>
  </si>
  <si>
    <t>Kryštof</t>
  </si>
  <si>
    <t>Caletka</t>
  </si>
  <si>
    <t>Kuzník</t>
  </si>
  <si>
    <t>King</t>
  </si>
  <si>
    <t>Samuel</t>
  </si>
  <si>
    <t>Novák</t>
  </si>
  <si>
    <t>Petr</t>
  </si>
  <si>
    <t>Hegner</t>
  </si>
  <si>
    <t>Leoš</t>
  </si>
  <si>
    <t>Křenek</t>
  </si>
  <si>
    <t>Čech</t>
  </si>
  <si>
    <t>Wilkus</t>
  </si>
  <si>
    <t>Vojkovský</t>
  </si>
  <si>
    <t>Dalibor</t>
  </si>
  <si>
    <t>55</t>
  </si>
  <si>
    <t>+60</t>
  </si>
  <si>
    <t>Náplava</t>
  </si>
  <si>
    <t>Fulneček</t>
  </si>
  <si>
    <t>Horák</t>
  </si>
  <si>
    <t>Otáhalová</t>
  </si>
  <si>
    <t>Magdalena</t>
  </si>
  <si>
    <t>Neumannová</t>
  </si>
  <si>
    <t>Karolína</t>
  </si>
  <si>
    <t>Fráňa</t>
  </si>
  <si>
    <t>Patrik</t>
  </si>
  <si>
    <t>Líbenek</t>
  </si>
  <si>
    <t>Hisem</t>
  </si>
  <si>
    <t>Matýsek</t>
  </si>
  <si>
    <t>Malaczynski</t>
  </si>
  <si>
    <t>Boháč</t>
  </si>
  <si>
    <t>Mikendová Tereza</t>
  </si>
  <si>
    <t>Rodryčová Adéla</t>
  </si>
  <si>
    <t>Rapčanová Alice</t>
  </si>
  <si>
    <t>Fráňa Patrik</t>
  </si>
  <si>
    <t>Malaczynski Filip</t>
  </si>
  <si>
    <t>Boháč Adam</t>
  </si>
  <si>
    <t>Matýsek Jan</t>
  </si>
  <si>
    <t>Líbenek Štěpán</t>
  </si>
  <si>
    <t>Hisem Matěj</t>
  </si>
  <si>
    <t>Boháček Jan</t>
  </si>
  <si>
    <t>Horák Adam</t>
  </si>
  <si>
    <t>Fulneček Šimon</t>
  </si>
  <si>
    <t>Buranyč Filip</t>
  </si>
  <si>
    <t>Křenek Jakub</t>
  </si>
  <si>
    <t>Novák Adam</t>
  </si>
  <si>
    <t>Caletka Petr</t>
  </si>
  <si>
    <t>Náplava Richard</t>
  </si>
  <si>
    <t>Caletka Michal</t>
  </si>
  <si>
    <t>Suchan Jan</t>
  </si>
  <si>
    <t>King Samuel</t>
  </si>
  <si>
    <t>Čech Jiří</t>
  </si>
  <si>
    <t>Kolář Vojtěch</t>
  </si>
  <si>
    <t>Wilkus Richard</t>
  </si>
  <si>
    <t>Vojkovský Dalibor</t>
  </si>
  <si>
    <t>Hegner Leoš</t>
  </si>
  <si>
    <t>Končítek Kryštof</t>
  </si>
  <si>
    <t>Matušek Jakub</t>
  </si>
  <si>
    <t>Kuzník Tadeáš</t>
  </si>
  <si>
    <t>Otáhalová Magdalena</t>
  </si>
  <si>
    <t>Neumannová Karolína</t>
  </si>
  <si>
    <t>Slezký pohár Opava</t>
  </si>
  <si>
    <t>Pospíšil</t>
  </si>
  <si>
    <t>36</t>
  </si>
  <si>
    <t>Dryšl</t>
  </si>
  <si>
    <t>Schwarz</t>
  </si>
  <si>
    <t>Vavřina</t>
  </si>
  <si>
    <t>Viktor</t>
  </si>
  <si>
    <t>Poncza</t>
  </si>
  <si>
    <t>Šebesta</t>
  </si>
  <si>
    <t>Kožušník</t>
  </si>
  <si>
    <t>Ciora</t>
  </si>
  <si>
    <t>24</t>
  </si>
  <si>
    <t>Papavasilevský</t>
  </si>
  <si>
    <t>Marek</t>
  </si>
  <si>
    <t>Chmela</t>
  </si>
  <si>
    <t>Kulhánek</t>
  </si>
  <si>
    <t>Kaszperová</t>
  </si>
  <si>
    <t>Neuwirt</t>
  </si>
  <si>
    <t>27</t>
  </si>
  <si>
    <t>Mička</t>
  </si>
  <si>
    <t>Ladislav</t>
  </si>
  <si>
    <t>50</t>
  </si>
  <si>
    <t>Libenek</t>
  </si>
  <si>
    <t>O pohár euroregionu Beskydy</t>
  </si>
  <si>
    <t>Bukovjanová</t>
  </si>
  <si>
    <t>Charlotte</t>
  </si>
  <si>
    <t>Neuwirt Petr</t>
  </si>
  <si>
    <t>Šebesta Jakub</t>
  </si>
  <si>
    <t>Kožušník Vojtěch</t>
  </si>
  <si>
    <t>Poncza Tomáš</t>
  </si>
  <si>
    <t>Vavřina Viktor</t>
  </si>
  <si>
    <t>Kaszperová Kristýna</t>
  </si>
  <si>
    <t>Schwarz Šimon</t>
  </si>
  <si>
    <t>Huvar Matyáš</t>
  </si>
  <si>
    <t>Libenek Štěpán</t>
  </si>
  <si>
    <t>Mička Ladislav</t>
  </si>
  <si>
    <t>Kulhánek Adam</t>
  </si>
  <si>
    <t>Chmela Tomáš</t>
  </si>
  <si>
    <t>Dryšl Adam</t>
  </si>
  <si>
    <t>Ciora Jakub</t>
  </si>
  <si>
    <t>Papavasilevský Marek</t>
  </si>
  <si>
    <t>Pospíšil Jan</t>
  </si>
  <si>
    <t>Bukovjanová Charlotte</t>
  </si>
  <si>
    <t>MVC - Pezinok -  XXIX.Ročník</t>
  </si>
  <si>
    <t>+65</t>
  </si>
  <si>
    <t>Memoriál Jana Stankoviče - Ostrava - ČP</t>
  </si>
  <si>
    <t>Dorostenecká liga - 1.kolo - Brno</t>
  </si>
  <si>
    <t>Franek</t>
  </si>
  <si>
    <t>Hráček</t>
  </si>
  <si>
    <t>Hráček Ondřej</t>
  </si>
  <si>
    <t>Franek Patrik</t>
  </si>
  <si>
    <t>Kvalifikační turnaj - Jablonec nad Nisou</t>
  </si>
  <si>
    <t>Extraliga mužů 2017 - I. kolo - Ostrava</t>
  </si>
  <si>
    <t>Malá cena Třince - 15.ročník</t>
  </si>
  <si>
    <t>Krajský přebor - st.žáci-ml.žáci - Raškovice</t>
  </si>
  <si>
    <t>Neckář</t>
  </si>
  <si>
    <t>Konvičný</t>
  </si>
  <si>
    <t>Tomek</t>
  </si>
  <si>
    <t>Novotný</t>
  </si>
  <si>
    <t>Konvičný Dominik</t>
  </si>
  <si>
    <t>Neckář Matěj</t>
  </si>
  <si>
    <t>Tomek Daniel</t>
  </si>
  <si>
    <t>Novotný Kryštof</t>
  </si>
  <si>
    <t>Erima Trophy - Rakousko</t>
  </si>
  <si>
    <t>Velikonoční turnaj - Uherské Hradiště</t>
  </si>
  <si>
    <t>EP Teplice</t>
  </si>
  <si>
    <t>MČR - Hranice na Moravě</t>
  </si>
  <si>
    <t>Sylvestr</t>
  </si>
  <si>
    <t xml:space="preserve"> 81</t>
  </si>
  <si>
    <t>19. ročník Velikonočního poháru Blansko</t>
  </si>
  <si>
    <t>Vlk</t>
  </si>
  <si>
    <t>František</t>
  </si>
  <si>
    <t>Vlk František</t>
  </si>
  <si>
    <t>Sylvestr Matěj</t>
  </si>
  <si>
    <t>MM Masters - Povážská Bystrica - SKV</t>
  </si>
  <si>
    <t>Schöffer</t>
  </si>
  <si>
    <t>Radim</t>
  </si>
  <si>
    <t>Škurlová</t>
  </si>
  <si>
    <t>Lada</t>
  </si>
  <si>
    <t>Černota</t>
  </si>
  <si>
    <t>Anděl</t>
  </si>
  <si>
    <t>Josef</t>
  </si>
  <si>
    <t>Badura</t>
  </si>
  <si>
    <t>Martin</t>
  </si>
  <si>
    <t>Pravda</t>
  </si>
  <si>
    <t>Škurlová Lada</t>
  </si>
  <si>
    <t>Schöffer Radim</t>
  </si>
  <si>
    <t>Černota Jiří</t>
  </si>
  <si>
    <t>Mecko Josef</t>
  </si>
  <si>
    <t>Badura Martin</t>
  </si>
  <si>
    <t>Anděl Tomáš</t>
  </si>
  <si>
    <t>Pravda Pavel</t>
  </si>
  <si>
    <t>Tournament Cirqui Rejeneur (Fr)</t>
  </si>
  <si>
    <t>1.liga - muži - 1.kolo - skupina - B - 1.JCBO</t>
  </si>
  <si>
    <t>Lukáš Patrik</t>
  </si>
  <si>
    <t>Pravda Jan</t>
  </si>
  <si>
    <t>45</t>
  </si>
  <si>
    <t>Krajský přebor - Ostrava</t>
  </si>
  <si>
    <t>+73</t>
  </si>
  <si>
    <t>78</t>
  </si>
  <si>
    <t xml:space="preserve"> 90</t>
  </si>
  <si>
    <t>MČR- družstva - dorostenky - Turnov</t>
  </si>
  <si>
    <t>PČR - družstva - st.žáků  -  Turnov</t>
  </si>
  <si>
    <t>Tichý</t>
  </si>
  <si>
    <t>Marný</t>
  </si>
  <si>
    <t>Tichý Jan</t>
  </si>
  <si>
    <t>Marný Jakub</t>
  </si>
  <si>
    <t>MČR- družstva - ženy - Turnov</t>
  </si>
  <si>
    <t>Moravská liga mužů - 3.kolo - Brno</t>
  </si>
  <si>
    <t>Haml</t>
  </si>
  <si>
    <t>Haml Jan</t>
  </si>
  <si>
    <t>MT - Wolbrom - Polsko</t>
  </si>
  <si>
    <t>Kocmanová</t>
  </si>
  <si>
    <t>Lucie</t>
  </si>
  <si>
    <t>37</t>
  </si>
  <si>
    <t>Přichystal</t>
  </si>
  <si>
    <t>Leon</t>
  </si>
  <si>
    <t>21</t>
  </si>
  <si>
    <t>Mařec</t>
  </si>
  <si>
    <t>25</t>
  </si>
  <si>
    <t>Kuluris</t>
  </si>
  <si>
    <t>Manolis</t>
  </si>
  <si>
    <t>Blahová</t>
  </si>
  <si>
    <t>Zwilling</t>
  </si>
  <si>
    <t>Kocmanová Lucie</t>
  </si>
  <si>
    <t>Přichystal Leon</t>
  </si>
  <si>
    <t>Mařec Tomáš</t>
  </si>
  <si>
    <t>Blahová Alexandra</t>
  </si>
  <si>
    <t>Kuluris Manolis</t>
  </si>
  <si>
    <t>Zwilling Šimon</t>
  </si>
  <si>
    <t>Otevřené mistrovství města Rybniku - PL</t>
  </si>
  <si>
    <t>4.3 2017</t>
  </si>
  <si>
    <t>MT  -  GRAZ CUP 2017</t>
  </si>
  <si>
    <t>David</t>
  </si>
  <si>
    <t>Extraliga mužů 2017 - II. kolo - Jičín</t>
  </si>
  <si>
    <t>Český pohár - Chomutov</t>
  </si>
  <si>
    <t>MT - Solanin Cup - 2017</t>
  </si>
  <si>
    <t>1.liga-muži-2.kolo-skupina-B-Mohelnice</t>
  </si>
  <si>
    <t>Tomek David</t>
  </si>
  <si>
    <t>EC Cadets – Bielsko Biala (POL)</t>
  </si>
  <si>
    <t>Velká Cena  Ostravy</t>
  </si>
  <si>
    <t>Stark</t>
  </si>
  <si>
    <t>Slováková</t>
  </si>
  <si>
    <t>Šotola</t>
  </si>
  <si>
    <t>Baudiš</t>
  </si>
  <si>
    <t>Válek</t>
  </si>
  <si>
    <t>Bernacký</t>
  </si>
  <si>
    <t>Mikuláš</t>
  </si>
  <si>
    <t>Blaho</t>
  </si>
  <si>
    <t>ME Zahřeb CHorvatsko</t>
  </si>
  <si>
    <t>Bernacký Mikuláš</t>
  </si>
  <si>
    <t>Válek Matěj</t>
  </si>
  <si>
    <t>Baudiš Michal</t>
  </si>
  <si>
    <t>Slováková Tereza</t>
  </si>
  <si>
    <t>Stark Vojtěch</t>
  </si>
  <si>
    <t>Blaho Dominik</t>
  </si>
  <si>
    <t>Lukáš Daniel</t>
  </si>
  <si>
    <t>Šotola Kryštof</t>
  </si>
  <si>
    <t>Junior European Judo Cup - Praha</t>
  </si>
  <si>
    <t>Dorostenecká liga II. Kolo - Ostrava</t>
  </si>
  <si>
    <t>Závišický pohár</t>
  </si>
  <si>
    <t>28</t>
  </si>
  <si>
    <t>39</t>
  </si>
  <si>
    <t>MT Bánská Bystrica</t>
  </si>
  <si>
    <t>Mezinárodní turnaj Wolbrom</t>
  </si>
  <si>
    <t>Vavřínová</t>
  </si>
  <si>
    <t>Pavla</t>
  </si>
  <si>
    <t>+57</t>
  </si>
  <si>
    <t>Kvalifikační turnaj - Brno</t>
  </si>
  <si>
    <t>Velká cena Kroměříže</t>
  </si>
  <si>
    <t>Velká cena Prostějov</t>
  </si>
  <si>
    <t>MMR - Západ - Galanta</t>
  </si>
  <si>
    <t>Vavřínová Pavla</t>
  </si>
  <si>
    <t>VC Ostravy - Bail Cup</t>
  </si>
  <si>
    <t>Schotli</t>
  </si>
  <si>
    <t>Mikenda</t>
  </si>
  <si>
    <t>VC Ostravy - Bail Cup - Kvalifikační turnaj</t>
  </si>
  <si>
    <t xml:space="preserve"> 42</t>
  </si>
  <si>
    <t>Cagala</t>
  </si>
  <si>
    <t>Závodný</t>
  </si>
  <si>
    <t>Kuzník Matyáš</t>
  </si>
  <si>
    <t>Válek Dominik</t>
  </si>
  <si>
    <t>Cagala Šimon</t>
  </si>
  <si>
    <t>Závodný Matyáš</t>
  </si>
  <si>
    <t>Mikenda Ondřej</t>
  </si>
  <si>
    <t>Schotli Josef</t>
  </si>
  <si>
    <t>1.liga-muži-3.kolo-skupina-B-Ostrava</t>
  </si>
  <si>
    <t>ČP -  Kvalifikační Soutěž - Teplice</t>
  </si>
  <si>
    <t>XIX. Warszawa Open - 2017</t>
  </si>
  <si>
    <t>MT - Rouen - družstva</t>
  </si>
  <si>
    <t>Velká Cena - Polná</t>
  </si>
  <si>
    <t>Grand Prix - Povážská Bystrica</t>
  </si>
  <si>
    <t>Vontor</t>
  </si>
  <si>
    <t>Vontor Tomáš</t>
  </si>
  <si>
    <t>Dorostenecká liga - 1.finálové kolo - Brno</t>
  </si>
  <si>
    <t>81/73</t>
  </si>
  <si>
    <t>60/55</t>
  </si>
  <si>
    <t>73/81</t>
  </si>
  <si>
    <t>MT + VT Tyumen (RUS)</t>
  </si>
  <si>
    <t>Turnaj benjamínků - Štramberk</t>
  </si>
  <si>
    <t>Adamus</t>
  </si>
  <si>
    <t>Adamus Jiří</t>
  </si>
  <si>
    <t>Adamus Jan</t>
  </si>
  <si>
    <t>Brno Kounice</t>
  </si>
  <si>
    <t>1.liga-muži- 4.kolo - skupina - B - Turnov</t>
  </si>
  <si>
    <t>MČR - dorostenců a dorostenek - Brno</t>
  </si>
  <si>
    <t>Memoriál Saši Jurečky</t>
  </si>
  <si>
    <t>Kršňák</t>
  </si>
  <si>
    <t>Přebor České republiky - Mladá Boleslav</t>
  </si>
  <si>
    <t>Mistrovství České republiky Masters</t>
  </si>
  <si>
    <t>Fojtík</t>
  </si>
  <si>
    <t>26</t>
  </si>
  <si>
    <t>33</t>
  </si>
  <si>
    <t>Poštůlka</t>
  </si>
  <si>
    <t>Poštůlka Petr</t>
  </si>
  <si>
    <t>Kršňák Filip</t>
  </si>
  <si>
    <t>Fojtík Jiří</t>
  </si>
  <si>
    <t>Grand Prix - 2. Memorial Vlado Stopka</t>
  </si>
  <si>
    <t>Dorostenecká liga - 2.finálové kolo - Brno</t>
  </si>
  <si>
    <t>55-60</t>
  </si>
  <si>
    <t>Vlček</t>
  </si>
  <si>
    <t>30. Budapest  Cup</t>
  </si>
  <si>
    <t>56</t>
  </si>
  <si>
    <t>Vlček Marek</t>
  </si>
  <si>
    <t xml:space="preserve">30. Budapest  Cup    </t>
  </si>
  <si>
    <t>7. Mistrovství města Myslowice - Polsko</t>
  </si>
  <si>
    <t>Nuhlíček</t>
  </si>
  <si>
    <t>Malinovský</t>
  </si>
  <si>
    <t>Valošek</t>
  </si>
  <si>
    <t>Skácel</t>
  </si>
  <si>
    <t>Antonín</t>
  </si>
  <si>
    <t>Vrbas</t>
  </si>
  <si>
    <t>Alexandr</t>
  </si>
  <si>
    <t>IX.Vánoční turnaj v judu - Ostrava</t>
  </si>
  <si>
    <t>20</t>
  </si>
  <si>
    <t>Zbyněk</t>
  </si>
  <si>
    <t>Obrousík</t>
  </si>
  <si>
    <t>Matouš</t>
  </si>
  <si>
    <t>Vjaclovský</t>
  </si>
  <si>
    <t>29</t>
  </si>
  <si>
    <t>Václav</t>
  </si>
  <si>
    <t>Pröschl</t>
  </si>
  <si>
    <t>Korytář</t>
  </si>
  <si>
    <t>Štverka</t>
  </si>
  <si>
    <t>Buček</t>
  </si>
  <si>
    <t>Šimkovič</t>
  </si>
  <si>
    <t>Brož</t>
  </si>
  <si>
    <t>To Vojtěch</t>
  </si>
  <si>
    <t>Vjaclovský David</t>
  </si>
  <si>
    <t>Kolář Zbyněk</t>
  </si>
  <si>
    <t>Nuhlíček Jakub</t>
  </si>
  <si>
    <t>Skácel Antonín</t>
  </si>
  <si>
    <t>Kolář Václav</t>
  </si>
  <si>
    <t>Nuhlíček Michal</t>
  </si>
  <si>
    <t>Horák Richard</t>
  </si>
  <si>
    <t>Šimkovič Ondřej</t>
  </si>
  <si>
    <t>Štverka Matyáš</t>
  </si>
  <si>
    <t>Korytář Daniel</t>
  </si>
  <si>
    <t>Pröschl Jakub</t>
  </si>
  <si>
    <t>Obrousík Matouš</t>
  </si>
  <si>
    <t>Obrousík Šimon</t>
  </si>
  <si>
    <t>Malinovský Jiří</t>
  </si>
  <si>
    <t>Valošek Jakub</t>
  </si>
  <si>
    <t>Vrbas Alexandr</t>
  </si>
  <si>
    <t>Buček Daniel</t>
  </si>
  <si>
    <t>Brož Ondřej</t>
  </si>
  <si>
    <t>Vánoční turnaj v judu - Karviná</t>
  </si>
  <si>
    <t>Velká cena - Karviná</t>
  </si>
  <si>
    <t>Doubek</t>
  </si>
  <si>
    <t>Benjamin</t>
  </si>
  <si>
    <t>Havelka</t>
  </si>
  <si>
    <t>Zakaryan</t>
  </si>
  <si>
    <t>Erik</t>
  </si>
  <si>
    <t>Doubek Benjamin</t>
  </si>
  <si>
    <t>Havelka Štěpán</t>
  </si>
  <si>
    <t>Zakaryan Erik</t>
  </si>
  <si>
    <t>Krajský přebor benjamínků - Ostrava</t>
  </si>
  <si>
    <t>Pavlík</t>
  </si>
  <si>
    <t>Jahodová</t>
  </si>
  <si>
    <t>Petra</t>
  </si>
  <si>
    <t>Bechný</t>
  </si>
  <si>
    <t>Přidal</t>
  </si>
  <si>
    <t>Lysický</t>
  </si>
  <si>
    <t>Sebastian</t>
  </si>
  <si>
    <t>Krčmář</t>
  </si>
  <si>
    <t>Nováček</t>
  </si>
  <si>
    <t>Nicolas</t>
  </si>
  <si>
    <t>Sládek</t>
  </si>
  <si>
    <t>Maxmilián</t>
  </si>
  <si>
    <t>I. Memoriał Trenera Edwarda Faciejewa</t>
  </si>
  <si>
    <t>+66</t>
  </si>
  <si>
    <t>Pražský pohár žáků</t>
  </si>
  <si>
    <t>Přebor České republiky - Jičín</t>
  </si>
  <si>
    <t>Pohár starostky obce  Dobrá</t>
  </si>
  <si>
    <t>Pavlík Lukáš</t>
  </si>
  <si>
    <t>Nováček Nicolas</t>
  </si>
  <si>
    <t>Přidal Ladislav</t>
  </si>
  <si>
    <t>Bechný Martin</t>
  </si>
  <si>
    <t>Tichý Ondřej</t>
  </si>
  <si>
    <t>Sládek Maxmilián</t>
  </si>
  <si>
    <t>Krčmář Matěj</t>
  </si>
  <si>
    <t>Jahodová Petra</t>
  </si>
  <si>
    <t>Bechný Adam</t>
  </si>
  <si>
    <t>Lysický Sebastian</t>
  </si>
  <si>
    <t>Krčmář Michal</t>
  </si>
  <si>
    <t>PČR starších žaček - družstva - Turnov</t>
  </si>
  <si>
    <t>MM Polska veteránů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</si>
</sst>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2" fillId="0" borderId="0"/>
  </cellStyleXfs>
  <cellXfs count="50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3" applyFont="1" applyAlignment="1">
      <alignment horizontal="left" indent="2"/>
    </xf>
    <xf numFmtId="0" fontId="2" fillId="0" borderId="0" xfId="3"/>
    <xf numFmtId="0" fontId="5" fillId="0" borderId="0" xfId="3" applyFont="1" applyAlignment="1">
      <alignment horizontal="left" indent="2"/>
    </xf>
    <xf numFmtId="0" fontId="5" fillId="0" borderId="0" xfId="3" applyFont="1" applyAlignment="1">
      <alignment horizontal="left" indent="3"/>
    </xf>
    <xf numFmtId="0" fontId="5" fillId="0" borderId="0" xfId="3" applyFont="1"/>
    <xf numFmtId="0" fontId="5" fillId="0" borderId="0" xfId="3" applyFont="1" applyAlignment="1">
      <alignment horizontal="left"/>
    </xf>
    <xf numFmtId="0" fontId="0" fillId="0" borderId="0" xfId="0" applyNumberFormat="1"/>
    <xf numFmtId="0" fontId="2" fillId="0" borderId="0" xfId="3" applyFon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2" fillId="0" borderId="0" xfId="3" applyProtection="1">
      <protection hidden="1"/>
    </xf>
    <xf numFmtId="0" fontId="10" fillId="0" borderId="0" xfId="3" applyFont="1" applyAlignment="1" applyProtection="1">
      <alignment horizontal="center"/>
      <protection hidden="1"/>
    </xf>
    <xf numFmtId="0" fontId="9" fillId="3" borderId="1" xfId="1" applyFont="1" applyFill="1" applyBorder="1" applyAlignment="1" applyProtection="1">
      <alignment horizontal="center"/>
      <protection hidden="1"/>
    </xf>
    <xf numFmtId="164" fontId="2" fillId="0" borderId="1" xfId="3" applyNumberFormat="1" applyBorder="1" applyAlignment="1" applyProtection="1">
      <alignment horizontal="center"/>
      <protection hidden="1"/>
    </xf>
    <xf numFmtId="0" fontId="2" fillId="0" borderId="1" xfId="3" applyBorder="1" applyProtection="1">
      <protection hidden="1"/>
    </xf>
    <xf numFmtId="0" fontId="2" fillId="0" borderId="1" xfId="3" applyBorder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locked="0"/>
    </xf>
    <xf numFmtId="14" fontId="1" fillId="0" borderId="0" xfId="2" applyNumberForma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49" fontId="1" fillId="0" borderId="0" xfId="2" applyNumberFormat="1" applyProtection="1">
      <protection locked="0"/>
    </xf>
    <xf numFmtId="49" fontId="1" fillId="0" borderId="0" xfId="2" applyNumberFormat="1" applyAlignment="1" applyProtection="1">
      <alignment horizontal="center"/>
      <protection locked="0"/>
    </xf>
    <xf numFmtId="0" fontId="1" fillId="0" borderId="0" xfId="2" applyFont="1" applyProtection="1">
      <protection locked="0"/>
    </xf>
    <xf numFmtId="0" fontId="2" fillId="0" borderId="0" xfId="3" applyFont="1" applyAlignment="1">
      <alignment horizontal="right"/>
    </xf>
    <xf numFmtId="0" fontId="5" fillId="0" borderId="0" xfId="3" applyFont="1" applyAlignment="1">
      <alignment horizontal="left" indent="5"/>
    </xf>
    <xf numFmtId="0" fontId="0" fillId="0" borderId="0" xfId="0" applyFill="1"/>
    <xf numFmtId="0" fontId="2" fillId="0" borderId="0" xfId="3" applyBorder="1" applyAlignment="1" applyProtection="1">
      <alignment horizontal="center"/>
      <protection hidden="1"/>
    </xf>
    <xf numFmtId="0" fontId="2" fillId="0" borderId="0" xfId="3" applyFont="1" applyProtection="1">
      <protection hidden="1"/>
    </xf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pivotButton="1" applyBorder="1"/>
    <xf numFmtId="0" fontId="0" fillId="0" borderId="8" xfId="0" applyBorder="1"/>
    <xf numFmtId="0" fontId="0" fillId="0" borderId="9" xfId="0" applyBorder="1"/>
    <xf numFmtId="0" fontId="0" fillId="0" borderId="8" xfId="0" applyNumberFormat="1" applyBorder="1"/>
    <xf numFmtId="0" fontId="10" fillId="2" borderId="0" xfId="3" applyFont="1" applyFill="1" applyAlignment="1" applyProtection="1">
      <alignment horizontal="center" vertical="top"/>
      <protection hidden="1"/>
    </xf>
  </cellXfs>
  <cellStyles count="4">
    <cellStyle name="Normální" xfId="0" builtinId="0"/>
    <cellStyle name="normální_List1" xfId="1"/>
    <cellStyle name="normální_List1_vysledky" xfId="2"/>
    <cellStyle name="normální_PoradiUspesnostiZavodnikuKlubu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1047873</xdr:colOff>
      <xdr:row>0</xdr:row>
      <xdr:rowOff>211625</xdr:rowOff>
    </xdr:from>
    <xdr:to>
      <xdr:col>3</xdr:col>
      <xdr:colOff>49176</xdr:colOff>
      <xdr:row>1</xdr:row>
      <xdr:rowOff>136193</xdr:rowOff>
    </xdr:to>
    <xdr:sp macro="[0]!Module1.Akt_kntg" textlink="">
      <xdr:nvSpPr>
        <xdr:cNvPr id="2" name="Zaoblený obdélní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93477" y="212912"/>
          <a:ext cx="524436" cy="1456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Zbyněk" refreshedDate="43090.868533449073" createdVersion="3" refreshedVersion="6" minRefreshableVersion="3" recordCount="995">
  <cacheSource type="worksheet">
    <worksheetSource ref="A1:P996" sheet="vysledky"/>
  </cacheSource>
  <cacheFields count="16">
    <cacheField name="datum" numFmtId="14">
      <sharedItems containsDate="1" containsBlank="1" containsMixedTypes="1" minDate="2017-01-21T00:00:00" maxDate="2017-12-11T00:00:00"/>
    </cacheField>
    <cacheField name="nazev" numFmtId="0">
      <sharedItems containsBlank="1"/>
    </cacheField>
    <cacheField name="typ_souteze" numFmtId="0">
      <sharedItems containsBlank="1"/>
    </cacheField>
    <cacheField name="jedn./dr." numFmtId="0">
      <sharedItems containsBlank="1"/>
    </cacheField>
    <cacheField name="Primeni" numFmtId="0">
      <sharedItems containsBlank="1"/>
    </cacheField>
    <cacheField name="Jmeno" numFmtId="49">
      <sharedItems containsBlank="1"/>
    </cacheField>
    <cacheField name="umisteni" numFmtId="0">
      <sharedItems containsBlank="1" containsMixedTypes="1" containsNumber="1" containsInteger="1" minValue="1" maxValue="9"/>
    </cacheField>
    <cacheField name="kategorie" numFmtId="0">
      <sharedItems containsBlank="1" count="14">
        <s v="mláďata"/>
        <s v="mladší žáci"/>
        <s v="mladší žákyně"/>
        <s v="starší žáci"/>
        <s v="starší žákyně"/>
        <s v="junioři"/>
        <s v="dorostenky"/>
        <s v="dorostenci"/>
        <s v="muži"/>
        <s v="juniorky"/>
        <s v="ženy"/>
        <s v="veteráni"/>
        <m/>
        <s v="kata"/>
      </sharedItems>
    </cacheField>
    <cacheField name="vaha" numFmtId="49">
      <sharedItems containsBlank="1"/>
    </cacheField>
    <cacheField name="vyhr_zap" numFmtId="0">
      <sharedItems containsString="0" containsBlank="1" containsNumber="1" containsInteger="1" minValue="0" maxValue="6"/>
    </cacheField>
    <cacheField name="rem_zap" numFmtId="0">
      <sharedItems containsString="0" containsBlank="1" containsNumber="1" containsInteger="1" minValue="0" maxValue="0"/>
    </cacheField>
    <cacheField name="prohr_zap" numFmtId="0">
      <sharedItems containsString="0" containsBlank="1" containsNumber="1" containsInteger="1" minValue="0" maxValue="5"/>
    </cacheField>
    <cacheField name="body_um" numFmtId="0">
      <sharedItems containsSemiMixedTypes="0" containsString="0" containsNumber="1" containsInteger="1" minValue="0" maxValue="25"/>
    </cacheField>
    <cacheField name="body_zap" numFmtId="0">
      <sharedItems containsSemiMixedTypes="0" containsString="0" containsNumber="1" containsInteger="1" minValue="0" maxValue="12"/>
    </cacheField>
    <cacheField name="zavodnik" numFmtId="0">
      <sharedItems count="659">
        <s v="Martináková Stela"/>
        <s v="Turek Jakub"/>
        <s v="To Adam"/>
        <s v="Seibert Marian"/>
        <s v="Čebík Filip"/>
        <s v="Huvar Jakub"/>
        <s v="Meixner Michal"/>
        <s v="Čerchla Michal"/>
        <s v="Rapčanová Silvie"/>
        <s v="Kuželová Dominika"/>
        <s v="Tycar Štěpán"/>
        <s v="Křížek Šimon"/>
        <s v="Motyka Dominik"/>
        <s v="Kolář Daniel"/>
        <s v="Bulka Vojtěch"/>
        <s v="Lindovský Jiří"/>
        <s v="Kunc Matěj"/>
        <s v="Freiwald Richard"/>
        <s v="Zabek Matyáš"/>
        <s v="Turčínek Tomáš"/>
        <s v="Meixner Tomáš"/>
        <s v="Čerchlová Markéta"/>
        <s v="Benáčková Denisa"/>
        <s v="Kokešová Alexandra"/>
        <s v="Václavková Tereza"/>
        <s v="Huvar Jan"/>
        <s v="Selecký Lukáš"/>
        <s v="Šmatelka Ondřej"/>
        <s v="Pustějovský Tomáš"/>
        <s v="Raška Michael"/>
        <s v="Martínková Adéla"/>
        <s v="Ondrašíková Eva"/>
        <s v="Brzusková Marie"/>
        <s v="Kuncová Viktorie"/>
        <s v="Šimek Daniel"/>
        <s v="Chlopčík Ondřej"/>
        <s v="Silvestr Matěj"/>
        <s v="Král Jan"/>
        <s v="Kresta Matěj"/>
        <s v="Mojžíšek Lukáš"/>
        <s v="Král Miroslav"/>
        <s v="Pavlica Tomáš"/>
        <s v="Kohn Pavel"/>
        <s v="Janík Tadeáš"/>
        <s v="Chlebový Arnold"/>
        <s v="Král Jakub"/>
        <s v="Kohn Tomáš"/>
        <s v="Polášková Kristýna"/>
        <s v="Svoboda Jiří"/>
        <s v="Pátek Jan"/>
        <s v="Mecko Jakub"/>
        <s v="Ďurinová Kristýna"/>
        <s v="Pavlica Lukáš"/>
        <s v="Dvořáček Adam"/>
        <s v="Rovenský Ondřej"/>
        <s v="Šimková Nikola"/>
        <s v="Rapčanová Alice"/>
        <s v="Rodryčová Adéla"/>
        <s v="Mikendová Tereza"/>
        <s v="Buranyč Filip"/>
        <s v="Matušek Jakub"/>
        <s v="Suchan Jan"/>
        <s v="Kolář Vojtěch"/>
        <s v="Boháček Jan"/>
        <s v="Končítek Kryštof"/>
        <s v="Caletka Michal"/>
        <s v="Kuzník Tadeáš"/>
        <s v="King Samuel"/>
        <s v="Novák Adam"/>
        <s v="Caletka Petr"/>
        <s v="Hegner Leoš"/>
        <s v="Křenek Jakub"/>
        <s v="Čech Jiří"/>
        <s v="Wilkus Richard"/>
        <s v="Vojkovský Dalibor"/>
        <s v="Náplava Richard"/>
        <s v="Fulneček Šimon"/>
        <s v="Horák Adam"/>
        <s v="Otáhalová Magdalena"/>
        <s v="Neumannová Karolína"/>
        <s v="Fráňa Patrik"/>
        <s v="Líbenek Štěpán"/>
        <s v="Hisem Matěj"/>
        <s v="Matýsek Jan"/>
        <s v="Malaczynski Filip"/>
        <s v="Boháč Adam"/>
        <s v="Pospíšil Jan"/>
        <s v="Dryšl Adam"/>
        <s v="Schwarz Šimon"/>
        <s v="Vavřina Viktor"/>
        <s v="Poncza Tomáš"/>
        <s v="Šebesta Jakub"/>
        <s v="Kožušník Vojtěch"/>
        <s v="Ciora Jakub"/>
        <s v="Huvar Matyáš"/>
        <s v="Papavasilevský Marek"/>
        <s v="Chmela Tomáš"/>
        <s v="Kulhánek Adam"/>
        <s v="Kaszperová Kristýna"/>
        <s v="Neuwirt Petr"/>
        <s v="Mička Ladislav"/>
        <s v="Libenek Štěpán"/>
        <s v="Bukovjanová Charlotte"/>
        <s v="Franek Patrik"/>
        <s v="Hráček Ondřej"/>
        <s v="Neckář Matěj"/>
        <s v="Konvičný Dominik"/>
        <s v="Tomek Daniel"/>
        <s v="Novotný Kryštof"/>
        <s v="Sylvestr Matěj"/>
        <s v="Vlk František"/>
        <s v="Schöffer Radim"/>
        <s v="Škurlová Lada"/>
        <s v="Černota Jiří"/>
        <s v="Anděl Tomáš"/>
        <s v="Mecko Josef"/>
        <s v="Badura Martin"/>
        <s v="Pravda Pavel"/>
        <s v="Pravda Jan"/>
        <s v="Lukáš Patrik"/>
        <s v="Tichý Jan"/>
        <s v="Marný Jakub"/>
        <s v="Haml Jan"/>
        <s v="Kocmanová Lucie"/>
        <s v="Přichystal Leon"/>
        <s v="Mařec Tomáš"/>
        <s v="Kuluris Manolis"/>
        <s v="Blahová Alexandra"/>
        <s v="Zwilling Šimon"/>
        <s v="Tomek David"/>
        <s v="Stark Vojtěch"/>
        <s v="Slováková Tereza"/>
        <s v="Lukáš Daniel"/>
        <s v="Šotola Kryštof"/>
        <s v="Baudiš Michal"/>
        <s v="Válek Matěj"/>
        <s v="Bernacký Mikuláš"/>
        <s v="Blaho Dominik"/>
        <s v="Vavřínová Pavla"/>
        <s v="Schotli Josef"/>
        <s v="Mikenda Ondřej"/>
        <s v="Kuzník Matyáš"/>
        <s v="Válek Dominik"/>
        <s v="Cagala Šimon"/>
        <s v="Závodný Matyáš"/>
        <s v="Vontor Tomáš"/>
        <s v="Adamus Jiří"/>
        <s v="Adamus Jan"/>
        <s v="Kršňák Filip"/>
        <s v="Fojtík Jiří"/>
        <s v="Poštůlka Petr"/>
        <s v="Vlček Marek"/>
        <s v="Nuhlíček Michal"/>
        <s v="To Vojtěch"/>
        <s v="Malinovský Jiří"/>
        <s v="Valošek Jakub"/>
        <s v="Nuhlíček Jakub"/>
        <s v="Skácel Antonín"/>
        <s v="Vrbas Alexandr"/>
        <s v="Kolář Zbyněk"/>
        <s v="Obrousík Matouš"/>
        <s v="Obrousík Šimon"/>
        <s v="Vjaclovský David"/>
        <s v="Kolář Václav"/>
        <s v="Pröschl Jakub"/>
        <s v="Korytář Daniel"/>
        <s v="Horák Richard"/>
        <s v="Štverka Matyáš"/>
        <s v="Buček Daniel"/>
        <s v="Šimkovič Ondřej"/>
        <s v="Brož Ondřej"/>
        <s v="Doubek Benjamin"/>
        <s v="Havelka Štěpán"/>
        <s v="Zakaryan Erik"/>
        <s v="Pavlík Lukáš"/>
        <s v="Jahodová Petra"/>
        <s v="Tichý Ondřej"/>
        <s v="Bechný Adam"/>
        <s v="Přidal Ladislav"/>
        <s v="Lysický Sebastian"/>
        <s v="Bechný Martin"/>
        <s v="Krčmář Michal"/>
        <s v="Nováček Nicolas"/>
        <s v="Krčmář Matěj"/>
        <s v="Sládek Maxmilián"/>
        <s v=" "/>
        <s v="" u="1"/>
        <s v="Martnáková Stela" u="1"/>
        <s v="Kokešová Alexandr" u="1"/>
        <s v="Pitrucha Tadeáš" u="1"/>
        <s v="Chwastarzová Alena" u="1"/>
        <s v="Matěj Silvestr" u="1"/>
        <s v="Maixner Tomáš" u="1"/>
        <s v="Dominik Lukáš" u="1"/>
        <s v="Jedlička Martin" u="1"/>
        <s v="Gasior Ondřej" u="1"/>
        <s v="Kokešová Saša" u="1"/>
        <s v="Patrik Lukáš" u="1"/>
        <s v="Koval Nikolas" u="1"/>
        <s v="Drešl Adam" u="1"/>
        <s v="Siebrt Marián" u="1"/>
        <s v="Košťál Adam" u="1"/>
        <s v="Moravec  Jan" u="1"/>
        <s v="Vrožina Lukáš" u="1"/>
        <s v="Bednařík Petr" u="1"/>
        <s v="Mičian Ondřej" u="1"/>
        <s v="Trchalík Radek" u="1"/>
        <s v="Bogoč Jaroslav" u="1"/>
        <s v="Večeřa Kubík" u="1"/>
        <s v="Kula Patrik" u="1"/>
        <s v="Siekel " u="1"/>
        <s v="Hefka Ladislav" u="1"/>
        <s v="Hollmann Radek" u="1"/>
        <s v="Šalamounová Hana" u="1"/>
        <s v="Siebert Marián" u="1"/>
        <s v="Šebesta Dominik" u="1"/>
        <s v="Labský Ondra" u="1"/>
        <s v="Kubík Martin" u="1"/>
        <s v="Hurník Tomáš" u="1"/>
        <s v="Částečka Filip" u="1"/>
        <s v="Obercián Martin" u="1"/>
        <s v="hhh nnn" u="1"/>
        <s v="Boturová Lucie" u="1"/>
        <s v="Žák Pavel" u="1"/>
        <s v="Krmelín Lukáš" u="1"/>
        <s v="Vítoslavský Ondřej" u="1"/>
        <s v="Seibert Marián" u="1"/>
        <s v="Klouzalová Kristýna" u="1"/>
        <s v="Hranáčková Kateřina" u="1"/>
        <s v="Mičian Matěj" u="1"/>
        <s v="Rovenský Ondra" u="1"/>
        <s v="Papaj Tobiáš" u="1"/>
        <s v="Horák " u="1"/>
        <s v="Havlík Tomáš" u="1"/>
        <s v="Řehák daniel" u="1"/>
        <s v="Rajna Adam" u="1"/>
        <s v="Pindur Mirek" u="1"/>
        <s v="Líbenek Jan" u="1"/>
        <s v="Kuncová Matěj" u="1"/>
        <s v="Seibert Martin" u="1"/>
        <s v="Kotyk Tomáš" u="1"/>
        <s v="Uríčková Kristina" u="1"/>
        <s v="KrálJan" u="1"/>
        <s v="Slíva Martin" u="1"/>
        <s v="Sasínek Michal" u="1"/>
        <s v="Smolková Eliška" u="1"/>
        <s v="Blažek Daniel" u="1"/>
        <s v="Moravec Vlastimil" u="1"/>
        <s v="Přibil Jakub" u="1"/>
        <s v="Hrtusová Bára" u="1"/>
        <s v="Černá Veronika" u="1"/>
        <s v="Pupakis Satirios" u="1"/>
        <s v="Ferat Jakub" u="1"/>
        <s v="Dušenka Michael" u="1"/>
        <s v="C hwastarzová Alena" u="1"/>
        <s v="Čebík František" u="1"/>
        <s v="KohnPavel" u="1"/>
        <s v="Pliska Martin" u="1"/>
        <s v="Polášek Dominik" u="1"/>
        <s v="Hronová Tereza" u="1"/>
        <s v="Hostovičák Adam" u="1"/>
        <s v="Studník Ondřej" u="1"/>
        <s v="Zábek Matyáš" u="1"/>
        <s v="Rudinská Lucie" u="1"/>
        <s v="Labský Ondřej" u="1"/>
        <s v="Otto Matyáš" u="1"/>
        <s v="Fiala Radomír" u="1"/>
        <s v="Kudlej Jakub" u="1"/>
        <s v="Dürrer Robert" u="1"/>
        <s v="Pavlík Ondřej" u="1"/>
        <s v="Zaydlar Adam" u="1"/>
        <s v="Meixner Michael" u="1"/>
        <s v="Řeha Daniel" u="1"/>
        <s v="Siebert Marian" u="1"/>
        <s v="Štrunc David" u="1"/>
        <s v="Holý Samuel" u="1"/>
        <s v="Janiš Lukáš" u="1"/>
        <s v="Maixner Michael" u="1"/>
        <s v="Bazalová Tereza" u="1"/>
        <s v="Patrik Vilímek" u="1"/>
        <s v="Rajna Alexandr" u="1"/>
        <s v="Kunz Matěj" u="1"/>
        <s v="Hefka Radim" u="1"/>
        <s v=" Schöffer Radim" u="1"/>
        <s v="Nováček Nikolas" u="1"/>
        <s v="Valentík Jakub" u="1"/>
        <s v="Chovanec Jan" u="1"/>
        <s v="Saglena Vojtěch" u="1"/>
        <s v="Ožanová Kristýna" u="1"/>
        <s v="Merta Jan" u="1"/>
        <s v="Pavinská Karolína" u="1"/>
        <s v="Míčka Ladislav" u="1"/>
        <s v="SláničkaJan" u="1"/>
        <s v="Trojek Ondřej" u="1"/>
        <s v="Fialová Eliška" u="1"/>
        <s v="Novák Pavel" u="1"/>
        <s v="Tomek " u="1"/>
        <s v="Slíva Dalibor" u="1"/>
        <s v="Morav Dominik" u="1"/>
        <s v="Vrkoč Marek" u="1"/>
        <s v="Přikryl Daniel" u="1"/>
        <s v="Malaczynski Alex" u="1"/>
        <s v="Macháčková Kateřina" u="1"/>
        <s v="PavlicaTomáš" u="1"/>
        <s v="Bajger Ondřej" u="1"/>
        <s v="DominikLukáš" u="1"/>
        <s v="Zachara Tomáš" u="1"/>
        <s v="Dubová Karolína" u="1"/>
        <s v="PravdaJan" u="1"/>
        <s v="Škoda Vojtěch" u="1"/>
        <s v="Křenková Marie" u="1"/>
        <s v="MartínkováAdéla" u="1"/>
        <s v="Plíska Martin" u="1"/>
        <s v="Šmehlík František" u="1"/>
        <s v="Gřešek Vít" u="1"/>
        <s v="Lašinská Marie" u="1"/>
        <s v="Staniškovský Petr" u="1"/>
        <s v="Veselý Kryštof" u="1"/>
        <s v="Večerek David" u="1"/>
        <s v="Ožanová Krystýna" u="1"/>
        <s v="Pindor Miroslav" u="1"/>
        <s v="Lauková Kateřina" u="1"/>
        <s v="NečekalDenis" u="1"/>
        <s v="Fránek Patrik" u="1"/>
        <s v="Večeřa Radek" u="1"/>
        <s v="Blažej Jan" u="1"/>
        <s v="Kočí Vojtěch" u="1"/>
        <s v="Černý Michal" u="1"/>
        <s v="Kubala Denis" u="1"/>
        <s v="Hotárek Tomáš" u="1"/>
        <s v="Dušenka Michal" u="1"/>
        <s v="Ročňáková Renáta" u="1"/>
        <s v="Petráš Radek" u="1"/>
        <s v="Kazsperová Kristýna" u="1"/>
        <s v="Hála Jiří" u="1"/>
        <s v="Holmanová Kateřina" u="1"/>
        <s v="Tycararová Klára" u="1"/>
        <s v="Motyčka Radim" u="1"/>
        <s v="Turaiová Zuzana" u="1"/>
        <s v="Pitrun Marek" u="1"/>
        <s v="Hračková Kateřina" u="1"/>
        <s v="Ševčíková " u="1"/>
        <s v="Martináková Adéla" u="1"/>
        <s v="Ryšánek Vojtěch" u="1"/>
        <s v="Mičianová Monika" u="1"/>
        <s v="Mičanová Monika" u="1"/>
        <s v="Dürrer  Robert" u="1"/>
        <s v="Haničáková Lucie" u="1"/>
        <s v="Sope Fetie" u="1"/>
        <s v="Janečka Jakub" u="1"/>
        <s v="Lukáš Dominik" u="1"/>
        <s v="Kováč Petr" u="1"/>
        <s v="Krčmář Jakub" u="1"/>
        <s v="LabskýOndřej" u="1"/>
        <s v="Hájek Samuel" u="1"/>
        <s v="Franrk Patrik" u="1"/>
        <s v="Přibil Jan" u="1"/>
        <s v="GajdaMarek" u="1"/>
        <s v="LukášDominik" u="1"/>
        <s v="Boháček " u="1"/>
        <s v="Tomek Vojtěch" u="1"/>
        <s v="Hráček Tomáš" u="1"/>
        <s v="Přibyl Jakub" u="1"/>
        <s v="Bláhová Iveta" u="1"/>
        <s v="SvobodaJiří" u="1"/>
        <s v="Kubis Jiří" u="1"/>
        <s v="Prošek Marek" u="1"/>
        <s v="KratochvílRoman" u="1"/>
        <s v="Holý Jakub" u="1"/>
        <s v="Hefka Jan" u="1"/>
        <s v="SeleckýLukáš" u="1"/>
        <s v="Pabjan Tomáš" u="1"/>
        <s v="PatrikLukáš" u="1"/>
        <s v="Mutina Daniel" u="1"/>
        <s v="Kolář Dan" u="1"/>
        <s v="Janovský Jan" u="1"/>
        <s v="Mičian Marek" u="1"/>
        <s v="Maralík Karel" u="1"/>
        <s v="Havlíčková Barbora" u="1"/>
        <s v="Mičianova Monika" u="1"/>
        <s v="Martínek Roman" u="1"/>
        <s v="Martinková Adéla" u="1"/>
        <s v="Sope Asret" u="1"/>
        <s v="Hruzík Lukáš" u="1"/>
        <s v="Boža Václav" u="1"/>
        <s v="Balcarová Lucie" u="1"/>
        <s v="KohnTomáš" u="1"/>
        <s v="Salamonová Karolína" u="1"/>
        <s v="Novotný Ladislav" u="1"/>
        <s v="ŠmehlíkFrantišek" u="1"/>
        <s v="Seinz Lubomír" u="1"/>
        <s v="OchmanMarek" u="1"/>
        <s v="Končítek " u="1"/>
        <s v="Němec Jakub" u="1"/>
        <s v=" Malaczynski Filip" u="1"/>
        <s v="Prasek Tomáš" u="1"/>
        <s v="Jablonský Samuel" u="1"/>
        <s v="Křístek Jan" u="1"/>
        <s v="Pabjan " u="1"/>
        <s v="Závodský Petr" u="1"/>
        <s v="Mach Vojtěch" u="1"/>
        <s v="HefkaJan" u="1"/>
        <s v="KrčekAdam" u="1"/>
        <s v="Hráčková Kateřina" u="1"/>
        <s v="Matějíčka Štěpán" u="1"/>
        <s v="Papavaslevski Marek" u="1"/>
        <s v="Heczko Tomáš" u="1"/>
        <s v="Bittner Michael" u="1"/>
        <s v="Holý Martin" u="1"/>
        <s v="Ochman Martin" u="1"/>
        <s v="Kejda Jakub" u="1"/>
        <s v="Langhammerová Jitka" u="1"/>
        <s v="Klečka  Adam" u="1"/>
        <s v="Tokár Nicolas" u="1"/>
        <s v="Tatarin Daniel" u="1"/>
        <s v="Václavík Michal" u="1"/>
        <s v="Věrovský Josef" u="1"/>
        <s v="Čebík " u="1"/>
        <s v="Jelinek Jaroslav" u="1"/>
        <s v="Rafaelis Nikolas" u="1"/>
        <s v="Gujda Michal" u="1"/>
        <s v="Rušaj Jan" u="1"/>
        <s v="Dang David" u="1"/>
        <s v="Štefková Markéta" u="1"/>
        <s v="Siekel Adam" u="1"/>
        <s v="Ševčíková Sabina" u="1"/>
        <s v="Papalevský Marek" u="1"/>
        <s v="Kaloč Jiří" u="1"/>
        <s v="Muller Vojtěch" u="1"/>
        <s v="Halagačka Jiří" u="1"/>
        <s v="Plachý Petr" u="1"/>
        <s v="Jan Kankeo" u="1"/>
        <s v="Urožina Lukáš" u="1"/>
        <s v="Gibej Daniel" u="1"/>
        <s v="Válek Ondřej" u="1"/>
        <s v="Budiš Michal" u="1"/>
        <s v="Kabasta Roman" u="1"/>
        <s v="Slaninová Klára" u="1"/>
        <s v="Filip Jan" u="1"/>
        <s v="Šeděnka Richard" u="1"/>
        <s v="KrálJakub" u="1"/>
        <s v="Ferad Lukáš" u="1"/>
        <s v="FranekPatrik" u="1"/>
        <s v="LukášPatrik" u="1"/>
        <s v="Uhrák Michal" u="1"/>
        <s v="Stres Jakub" u="1"/>
        <s v="Jedlička David" u="1"/>
        <s v="Jašůrek Denis" u="1"/>
        <s v="Otáhalová Magdaléna" u="1"/>
        <s v="Rajna Alex" u="1"/>
        <s v="Schoffer Radim" u="1"/>
        <s v="Martináková Ema" u="1"/>
        <s v="Sýkora Jakub" u="1"/>
        <s v="Malzová Sabrina" u="1"/>
        <s v="Mičan Ondřej" u="1"/>
        <s v="Klouzalová Krystýna" u="1"/>
        <s v="Chwastarzový Alena" u="1"/>
        <s v="Beutel David" u="1"/>
        <s v="Bruzsková Marie" u="1"/>
        <s v="Pavlica Martin" u="1"/>
        <s v="Kozma Tomáš" u="1"/>
        <s v="RočňákováRenáta" u="1"/>
        <s v="Janiczková Zuzana" u="1"/>
        <s v="FilipJan" u="1"/>
        <s v="Bogač Jaroslav" u="1"/>
        <s v="Večeřa Jakub" u="1"/>
        <s v="Kocman Petr" u="1"/>
        <s v="Müler Vojtěch" u="1"/>
        <s v="Stoniš  Ondřej" u="1"/>
        <s v="Sotirios Pupakis" u="1"/>
        <s v="Pracuchová Zuzana" u="1"/>
        <s v="Endt David" u="1"/>
        <s v="Škrobánková Alžběta" u="1"/>
        <s v="Baštinská Adéla" u="1"/>
        <s v="Huvar " u="1"/>
        <s v="Přibyl Jan" u="1"/>
        <s v="Blaťáková Aneta" u="1"/>
        <s v="Vitoslavský Ondřej" u="1"/>
        <s v="Moravec Jan" u="1"/>
        <s v="Hráček Jakub" u="1"/>
        <s v="Pelikán Dominik" u="1"/>
        <s v="Kokešová Markéta" u="1"/>
        <s v="ŠeděnkaRichard" u="1"/>
        <s v=" Novák Adam" u="1"/>
        <s v="Rohm Václav" u="1"/>
        <s v="Klasa Václav" u="1"/>
        <s v="Křenek  Jakub" u="1"/>
        <s v="Strmiska Václav" u="1"/>
        <s v="Baranyč Filip" u="1"/>
        <s v="Jašurek Denis" u="1"/>
        <s v="VrkočMarek" u="1"/>
        <s v="Bittner Michal" u="1"/>
        <s v="Stoniš Ondřej" u="1"/>
        <s v="Slánička Jan" u="1"/>
        <s v="Pracuch Martin" u="1"/>
        <s v="Vitovský Ondřej" u="1"/>
        <s v="Labský Adam" u="1"/>
        <s v="Rohmová Marie" u="1"/>
        <s v="Romba Jan" u="1"/>
        <s v="JeřábekŠimon" u="1"/>
        <s v="Rohn Václav" u="1"/>
        <s v="Kuzník " u="1"/>
        <s v="Pupakis Nikolas" u="1"/>
        <s v="Rapčáková Sylvie" u="1"/>
        <s v="Kabašta Roman" u="1"/>
        <s v="Jeřábek Jan" u="1"/>
        <s v="Raška Michal" u="1"/>
        <s v="Jančík Jan" u="1"/>
        <s v="Jurča Josef" u="1"/>
        <s v="Senz Lubomír" u="1"/>
        <s v="Veselovský Marek" u="1"/>
        <s v="Vaněk Pavel" u="1"/>
        <s v="Tycarová Klára" u="1"/>
        <s v="Vilímek Patrik" u="1"/>
        <s v="Rýpar Radek" u="1"/>
        <s v="Bláhová Alexandra" u="1"/>
        <s v="Matyáš Otto" u="1"/>
        <s v="Rerichová Magda" u="1"/>
        <s v="Jelínek Jaroslav" u="1"/>
        <s v="Kratochvíl Roman" u="1"/>
        <s v="Krmelín " u="1"/>
        <s v="Macháček Matyáš" u="1"/>
        <s v="Otahálová Magda" u="1"/>
        <s v="Schötli Josef" u="1"/>
        <s v="Žalčíková Klára" u="1"/>
        <s v=" Havlíčková Barbora" u="1"/>
        <s v="Müller Vojtěch" u="1"/>
        <s v="KulaPatrik" u="1"/>
        <s v="Otáhalová Markéta" u="1"/>
        <s v="Rajna Alexandra" u="1"/>
        <s v="Šín Alexandr" u="1"/>
        <s v="Křeček Adam" u="1"/>
        <s v="Franek Adam" u="1"/>
        <s v="Neuwirt  Petr" u="1"/>
        <s v="Jedličková " u="1"/>
        <s v="Hřebavka Patrik" u="1"/>
        <s v="Tokár Nikolas" u="1"/>
        <s v="Kolář " u="1"/>
        <s v="Hampl Jan" u="1"/>
        <s v="Bajger Adam" u="1"/>
        <s v="Kajfosz Kryštof" u="1"/>
        <s v="Humlíček Jan" u="1"/>
        <s v="Mlčák Jan" u="1"/>
        <s v="Bortlíček Adam" u="1"/>
        <s v="Klása Václav" u="1"/>
        <s v="Dluhoš Daniel" u="1"/>
        <s v="Boháček Josef" u="1"/>
        <s v="Lorenzo Musca" u="1"/>
        <s v="Nikolas Koval" u="1"/>
        <s v="KrestaMatěj" u="1"/>
        <s v="Hrtus Filip" u="1"/>
        <s v="Bodura Daniel" u="1"/>
        <s v="Tománková Lucie" u="1"/>
        <s v="Herichová Lucie" u="1"/>
        <s v="Chwastarzova Alena" u="1"/>
        <s v="Filipík Denis" u="1"/>
        <s v="Zogata Jakub" u="1"/>
        <s v="Bakayová Monika" u="1"/>
        <s v="Pitrucha " u="1"/>
        <s v="trdlo prdlo" u="1"/>
        <s v="Cigán Jan" u="1"/>
        <s v="Žurková Diana" u="1"/>
        <s v="Hollmannová Kateřina" u="1"/>
        <s v="Krček Adam" u="1"/>
        <s v="Kubičina Ondřej" u="1"/>
        <s v="Kocman Marek" u="1"/>
        <s v="Frydryšek Patrik" u="1"/>
        <s v="Frydrýšek Patrik" u="1"/>
        <s v="Blaťáková Michaela" u="1"/>
        <s v="Macháček Leoš" u="1"/>
        <s v="Burdiga  Jan" u="1"/>
        <s v="Bazala Tomáš" u="1"/>
        <s v="VečeřaJakub" u="1"/>
        <s v="Pražák Tomáš" u="1"/>
        <s v="Ides Jakub" u="1"/>
        <s v="Močianová Monika" u="1"/>
        <s v="Večeřová Andrea" u="1"/>
        <s v="Čebíková Karolína" u="1"/>
        <s v="Malcová Sabrina" u="1"/>
        <s v="Štefánik Jan" u="1"/>
        <s v="Gurbovič Dan" u="1"/>
        <s v="Skipala Michal" u="1"/>
        <s v="Jakubec Lukáš" u="1"/>
        <s v="Koza Dušan" u="1"/>
        <s v="Zabek " u="1"/>
        <s v="Kotala Ondřej" u="1"/>
        <s v="Rapčáková Alice" u="1"/>
        <s v="Zach Matyáš" u="1"/>
        <s v="StonišOndřej" u="1"/>
        <s v="Husar Filip" u="1"/>
        <s v="Zemanová Kateřina" u="1"/>
        <s v="Fránek Adam" u="1"/>
        <s v="Hráček Jan" u="1"/>
        <s v="Mikenda Tomáš" u="1"/>
        <s v="Bazala Matyáš" u="1"/>
        <s v="Šarmanová Martina" u="1"/>
        <s v="Holbová Jana" u="1"/>
        <s v="Veselý Matěj" u="1"/>
        <s v="MatyášOtto" u="1"/>
        <s v="Brzusková Marian" u="1"/>
        <s v="Stehno Pavel" u="1"/>
        <s v="Otáhalová Magda" u="1"/>
        <s v="Seibert " u="1"/>
        <s v="Ochman Marek" u="1"/>
        <s v="Martiníková Stela" u="1"/>
        <s v="Večeřa Adam" u="1"/>
        <s v="OžanováKristýna" u="1"/>
        <s v="Boháčková Simona" u="1"/>
        <s v="Celta Václav" u="1"/>
        <s v="Přívratský Jiří" u="1"/>
        <s v="Tempír  Petr" u="1"/>
        <s v="Šejda Ondřej" u="1"/>
        <s v="Plachý Arnošt" u="1"/>
        <s v="Ferad Jakub" u="1"/>
        <s v="Dedek Radoslav" u="1"/>
        <s v="Jeřábek Šimon" u="1"/>
        <s v="Šín Jakub" u="1"/>
        <s v="Žalčík Mário" u="1"/>
        <s v="Malcová Sabina" u="1"/>
        <s v="Stachová Petra" u="1"/>
        <s v="Rak Lukáš" u="1"/>
        <s v="Pupakis Sotirios" u="1"/>
        <s v="Hollman Radek" u="1"/>
        <s v="Kunová Viktorie" u="1"/>
        <s v="Hanzel Martin" u="1"/>
        <s v="Kankeo Jan" u="1"/>
        <s v="Rybář Adam" u="1"/>
        <s v="Bláha Dominik" u="1"/>
        <s v="Hrtus Rostislav" u="1"/>
        <s v="Tempír Petr" u="1"/>
        <s v="PavinskáKarolína" u="1"/>
        <s v="Šmuk Petr" u="1"/>
        <s v="Bartová Jana" u="1"/>
        <s v="Patrik Franek" u="1"/>
        <s v="Olšák Petr" u="1"/>
        <s v="Hrtusová Barbora" u="1"/>
        <s v="MutinaDaniel" u="1"/>
        <s v="Pupakis Sotirius" u="1"/>
        <s v="PavlicaLukáš" u="1"/>
        <s v="Velký Dalibor" u="1"/>
        <s v="Huser Filip" u="1"/>
        <s v="Bodnár Jiří" u="1"/>
        <s v="Marvan Lukáš" u="1"/>
        <s v="Nečekal Denis" u="1"/>
        <s v="Gajda Marek" u="1"/>
        <s v="Kuželová " u="1"/>
        <s v="Uričková Kristina" u="1"/>
        <s v="Studník Tomáš" u="1"/>
        <s v="Prošek Martin" u="1"/>
        <s v="Klečka Adam" u="1"/>
        <s v="Vykoupil Vojtěch" u="1"/>
        <s v="Janečka " u="1"/>
        <s v="Dvořáček Petr" u="1"/>
        <s v="Škrobánek Jiří" u="1"/>
        <s v="Mačuga David" u="1"/>
        <s v="Černošek Adam" u="1"/>
        <s v="Golová Kristýna" u="1"/>
        <s v="Burgida Jan" u="1"/>
        <s v="Pindor Mirek" u="1"/>
      </sharedItems>
    </cacheField>
    <cacheField name="body" numFmtId="0">
      <sharedItems containsSemiMixedTypes="0" containsString="0" containsNumber="1" containsInteg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5">
  <r>
    <d v="2017-01-21T00:00:00"/>
    <s v="Velká cena - České Třebové "/>
    <s v="VC"/>
    <s v="j"/>
    <s v="Martináková"/>
    <s v="Stela"/>
    <n v="3"/>
    <x v="0"/>
    <s v="31"/>
    <n v="2"/>
    <n v="0"/>
    <n v="2"/>
    <n v="3"/>
    <n v="2"/>
    <x v="0"/>
    <n v="5"/>
  </r>
  <r>
    <d v="2017-01-21T00:00:00"/>
    <s v="Velká cena - České Třebové "/>
    <s v="VC"/>
    <s v="j"/>
    <s v="Turek"/>
    <s v="Jakub"/>
    <n v="3"/>
    <x v="0"/>
    <s v="30"/>
    <n v="2"/>
    <n v="0"/>
    <n v="2"/>
    <n v="3"/>
    <n v="2"/>
    <x v="1"/>
    <n v="5"/>
  </r>
  <r>
    <d v="2017-01-21T00:00:00"/>
    <s v="Velká cena - České Třebové "/>
    <s v="VC"/>
    <s v="j"/>
    <s v="To"/>
    <s v="Adam"/>
    <n v="5"/>
    <x v="0"/>
    <s v="34"/>
    <n v="0"/>
    <n v="0"/>
    <n v="4"/>
    <n v="0"/>
    <n v="0"/>
    <x v="2"/>
    <n v="0"/>
  </r>
  <r>
    <d v="2017-01-21T00:00:00"/>
    <s v="Velká cena - České Třebové "/>
    <s v="VC"/>
    <s v="j"/>
    <s v="Seibert"/>
    <s v="Marian"/>
    <n v="2"/>
    <x v="0"/>
    <s v="35"/>
    <n v="3"/>
    <n v="0"/>
    <n v="1"/>
    <n v="5"/>
    <n v="3"/>
    <x v="3"/>
    <n v="8"/>
  </r>
  <r>
    <d v="2017-01-21T00:00:00"/>
    <s v="Velká cena - České Třebové "/>
    <s v="VC"/>
    <s v="j"/>
    <s v="Čebík"/>
    <s v="Filip"/>
    <n v="5"/>
    <x v="1"/>
    <s v="42"/>
    <n v="3"/>
    <n v="0"/>
    <n v="2"/>
    <n v="0"/>
    <n v="3"/>
    <x v="4"/>
    <n v="3"/>
  </r>
  <r>
    <d v="2017-01-21T00:00:00"/>
    <s v="Velká cena - České Třebové "/>
    <s v="VC"/>
    <s v="j"/>
    <s v="Huvar"/>
    <s v="Jakub"/>
    <n v="3"/>
    <x v="1"/>
    <s v="42"/>
    <n v="4"/>
    <n v="0"/>
    <n v="1"/>
    <n v="3"/>
    <n v="4"/>
    <x v="5"/>
    <n v="7"/>
  </r>
  <r>
    <d v="2017-01-21T00:00:00"/>
    <s v="Velká cena - České Třebové "/>
    <s v="VC"/>
    <s v="j"/>
    <s v="Meixner"/>
    <s v="Michal"/>
    <s v="bez"/>
    <x v="1"/>
    <s v="38"/>
    <n v="0"/>
    <n v="0"/>
    <n v="1"/>
    <n v="0"/>
    <n v="0"/>
    <x v="6"/>
    <n v="0"/>
  </r>
  <r>
    <d v="2017-01-21T00:00:00"/>
    <s v="Velká cena - České Třebové "/>
    <s v="VC"/>
    <s v="j"/>
    <s v="Čerchla"/>
    <s v="Michal"/>
    <n v="3"/>
    <x v="1"/>
    <s v="46"/>
    <n v="3"/>
    <n v="0"/>
    <n v="2"/>
    <n v="3"/>
    <n v="3"/>
    <x v="7"/>
    <n v="6"/>
  </r>
  <r>
    <d v="2017-01-21T00:00:00"/>
    <s v="Velká cena - České Třebové "/>
    <s v="VC"/>
    <s v="j"/>
    <s v="Rapčanová"/>
    <s v="Silvie"/>
    <n v="7"/>
    <x v="2"/>
    <s v="32"/>
    <n v="1"/>
    <n v="0"/>
    <n v="2"/>
    <n v="0"/>
    <n v="1"/>
    <x v="8"/>
    <n v="1"/>
  </r>
  <r>
    <d v="2017-01-21T00:00:00"/>
    <s v="Velká cena - České Třebové "/>
    <s v="VC"/>
    <s v="j"/>
    <s v="Kuželová"/>
    <s v="Dominika"/>
    <n v="1"/>
    <x v="1"/>
    <s v="48"/>
    <n v="2"/>
    <n v="0"/>
    <n v="0"/>
    <n v="6"/>
    <n v="2"/>
    <x v="9"/>
    <n v="8"/>
  </r>
  <r>
    <d v="2017-01-21T00:00:00"/>
    <s v="Velká cena - České Třebové "/>
    <s v="VC"/>
    <s v="j"/>
    <s v="Tycar"/>
    <s v="Štěpán"/>
    <n v="5"/>
    <x v="3"/>
    <s v="46"/>
    <n v="2"/>
    <n v="0"/>
    <n v="2"/>
    <n v="0"/>
    <n v="2"/>
    <x v="10"/>
    <n v="2"/>
  </r>
  <r>
    <d v="2017-01-21T00:00:00"/>
    <s v="Velká cena - České Třebové "/>
    <s v="VC"/>
    <s v="j"/>
    <s v="Křížek"/>
    <s v="Šimon"/>
    <n v="5"/>
    <x v="3"/>
    <s v="46"/>
    <n v="2"/>
    <n v="0"/>
    <n v="2"/>
    <n v="0"/>
    <n v="2"/>
    <x v="11"/>
    <n v="2"/>
  </r>
  <r>
    <d v="2017-01-21T00:00:00"/>
    <s v="Velká cena - České Třebové "/>
    <s v="VC"/>
    <s v="j"/>
    <s v="Motyka"/>
    <s v="Dominik"/>
    <n v="3"/>
    <x v="3"/>
    <s v="73"/>
    <n v="2"/>
    <n v="0"/>
    <n v="1"/>
    <n v="3"/>
    <n v="2"/>
    <x v="12"/>
    <n v="5"/>
  </r>
  <r>
    <d v="2017-01-21T00:00:00"/>
    <s v="Velká cena - České Třebové "/>
    <s v="VC"/>
    <s v="j"/>
    <s v="Kolář"/>
    <s v="Daniel"/>
    <s v="bez"/>
    <x v="3"/>
    <s v="46"/>
    <n v="0"/>
    <n v="0"/>
    <n v="1"/>
    <n v="0"/>
    <n v="0"/>
    <x v="13"/>
    <n v="0"/>
  </r>
  <r>
    <d v="2017-01-21T00:00:00"/>
    <s v="Velká cena - České Třebové "/>
    <s v="VC"/>
    <s v="j"/>
    <s v="Bulka"/>
    <s v="Vojtěch"/>
    <n v="1"/>
    <x v="3"/>
    <s v="42"/>
    <n v="4"/>
    <n v="0"/>
    <n v="0"/>
    <n v="6"/>
    <n v="4"/>
    <x v="14"/>
    <n v="10"/>
  </r>
  <r>
    <d v="2017-01-21T00:00:00"/>
    <s v="Velká cena - České Třebové "/>
    <s v="VC"/>
    <s v="j"/>
    <s v="Lindovský"/>
    <s v="Jiří"/>
    <n v="3"/>
    <x v="3"/>
    <s v="46"/>
    <n v="3"/>
    <n v="0"/>
    <n v="1"/>
    <n v="3"/>
    <n v="3"/>
    <x v="15"/>
    <n v="6"/>
  </r>
  <r>
    <d v="2017-01-21T00:00:00"/>
    <s v="Velká cena - České Třebové "/>
    <s v="VC"/>
    <s v="j"/>
    <s v="Kunc"/>
    <s v="Matěj"/>
    <n v="2"/>
    <x v="3"/>
    <s v="42"/>
    <n v="3"/>
    <n v="0"/>
    <n v="1"/>
    <n v="5"/>
    <n v="3"/>
    <x v="16"/>
    <n v="8"/>
  </r>
  <r>
    <d v="2017-01-21T00:00:00"/>
    <s v="Velká cena - České Třebové "/>
    <s v="VC"/>
    <s v="j"/>
    <s v="Freiwald"/>
    <s v="Richard"/>
    <s v="bez"/>
    <x v="3"/>
    <s v="46"/>
    <n v="0"/>
    <n v="0"/>
    <n v="2"/>
    <n v="0"/>
    <n v="0"/>
    <x v="17"/>
    <n v="0"/>
  </r>
  <r>
    <d v="2017-01-21T00:00:00"/>
    <s v="Velká cena - České Třebové "/>
    <s v="VC"/>
    <s v="j"/>
    <s v="Zabek"/>
    <s v="Matyáš"/>
    <s v="bez"/>
    <x v="3"/>
    <s v="46"/>
    <n v="0"/>
    <n v="0"/>
    <n v="2"/>
    <n v="0"/>
    <n v="0"/>
    <x v="18"/>
    <n v="0"/>
  </r>
  <r>
    <d v="2017-01-21T00:00:00"/>
    <s v="Velká cena - České Třebové "/>
    <s v="VC"/>
    <s v="j"/>
    <s v="Turčínek"/>
    <s v="Tomáš"/>
    <s v="bez"/>
    <x v="3"/>
    <s v="60"/>
    <n v="0"/>
    <n v="0"/>
    <n v="2"/>
    <n v="0"/>
    <n v="0"/>
    <x v="19"/>
    <n v="0"/>
  </r>
  <r>
    <d v="2017-01-21T00:00:00"/>
    <s v="Velká cena - České Třebové "/>
    <s v="VC"/>
    <s v="j"/>
    <s v="Meixner"/>
    <s v="Tomáš"/>
    <n v="3"/>
    <x v="3"/>
    <s v="38"/>
    <n v="2"/>
    <n v="0"/>
    <n v="1"/>
    <n v="3"/>
    <n v="2"/>
    <x v="20"/>
    <n v="5"/>
  </r>
  <r>
    <d v="2017-01-21T00:00:00"/>
    <s v="Velká cena - České Třebové "/>
    <s v="VC"/>
    <s v="j"/>
    <s v="Čerchlová"/>
    <s v="Markéta"/>
    <n v="5"/>
    <x v="4"/>
    <s v="+63"/>
    <n v="1"/>
    <n v="0"/>
    <n v="2"/>
    <n v="0"/>
    <n v="1"/>
    <x v="21"/>
    <n v="1"/>
  </r>
  <r>
    <d v="2017-01-21T00:00:00"/>
    <s v="Velká cena - České Třebové "/>
    <s v="VC"/>
    <s v="j"/>
    <s v="Benáčková"/>
    <s v="Denisa"/>
    <s v="bez"/>
    <x v="4"/>
    <s v="48"/>
    <n v="0"/>
    <n v="0"/>
    <n v="2"/>
    <n v="0"/>
    <n v="0"/>
    <x v="22"/>
    <n v="0"/>
  </r>
  <r>
    <d v="2017-01-21T00:00:00"/>
    <s v="Velká cena - České Třebové "/>
    <s v="VC"/>
    <s v="j"/>
    <s v="Kokešová"/>
    <s v="Alexandra"/>
    <n v="2"/>
    <x v="4"/>
    <s v="57"/>
    <n v="2"/>
    <n v="0"/>
    <n v="1"/>
    <n v="5"/>
    <n v="2"/>
    <x v="23"/>
    <n v="7"/>
  </r>
  <r>
    <d v="2017-01-21T00:00:00"/>
    <s v="Velká cena - České Třebové "/>
    <s v="VC"/>
    <s v="j"/>
    <s v="Václavková"/>
    <s v="Tereza"/>
    <n v="2"/>
    <x v="4"/>
    <s v="44"/>
    <n v="3"/>
    <n v="0"/>
    <n v="1"/>
    <n v="5"/>
    <n v="3"/>
    <x v="24"/>
    <n v="8"/>
  </r>
  <r>
    <d v="2017-02-28T00:00:00"/>
    <s v="MT - Pohár Nadějí - Olomouc "/>
    <s v="VC"/>
    <s v="j"/>
    <s v="Huvar"/>
    <s v="Jan"/>
    <s v="bez"/>
    <x v="5"/>
    <s v="66"/>
    <n v="0"/>
    <n v="0"/>
    <n v="1"/>
    <n v="0"/>
    <n v="0"/>
    <x v="25"/>
    <n v="0"/>
  </r>
  <r>
    <d v="2017-02-28T00:00:00"/>
    <s v="MT - Pohár Nadějí - Olomouc "/>
    <s v="VC"/>
    <s v="j"/>
    <s v="Selecký"/>
    <s v="Lukáš"/>
    <n v="3"/>
    <x v="5"/>
    <s v="73"/>
    <n v="4"/>
    <n v="0"/>
    <n v="1"/>
    <n v="3"/>
    <n v="4"/>
    <x v="26"/>
    <n v="7"/>
  </r>
  <r>
    <d v="2017-02-28T00:00:00"/>
    <s v="MT - Pohár Nadějí - Olomouc "/>
    <s v="VC"/>
    <s v="j"/>
    <s v="Šmatelka"/>
    <s v="Ondřej"/>
    <s v="bez"/>
    <x v="5"/>
    <s v="73"/>
    <n v="0"/>
    <n v="0"/>
    <n v="2"/>
    <n v="0"/>
    <n v="0"/>
    <x v="27"/>
    <n v="0"/>
  </r>
  <r>
    <d v="2017-02-28T00:00:00"/>
    <s v="MT - Pohár Nadějí - Olomouc "/>
    <s v="VC"/>
    <s v="j"/>
    <s v="Pustějovský"/>
    <s v="Tomáš"/>
    <s v="bez"/>
    <x v="5"/>
    <s v="90"/>
    <n v="0"/>
    <n v="0"/>
    <n v="1"/>
    <n v="0"/>
    <n v="0"/>
    <x v="28"/>
    <n v="0"/>
  </r>
  <r>
    <d v="2017-02-28T00:00:00"/>
    <s v="MT - Pohár Nadějí - Olomouc "/>
    <s v="VC"/>
    <s v="j"/>
    <s v="Raška"/>
    <s v="Michael"/>
    <n v="4"/>
    <x v="5"/>
    <s v="100"/>
    <n v="1"/>
    <n v="0"/>
    <n v="3"/>
    <n v="0"/>
    <n v="1"/>
    <x v="29"/>
    <n v="1"/>
  </r>
  <r>
    <d v="2017-02-28T00:00:00"/>
    <s v="MT - Pohár Nadějí - Olomouc "/>
    <s v="VC"/>
    <s v="j"/>
    <s v="Martínková"/>
    <s v="Adéla"/>
    <n v="2"/>
    <x v="6"/>
    <s v="70"/>
    <n v="2"/>
    <n v="0"/>
    <n v="1"/>
    <n v="5"/>
    <n v="2"/>
    <x v="30"/>
    <n v="7"/>
  </r>
  <r>
    <d v="2017-02-28T00:00:00"/>
    <s v="MT - Pohár Nadějí - Olomouc "/>
    <s v="VC"/>
    <s v="j"/>
    <s v="Ondrašíková"/>
    <s v="Eva"/>
    <s v="bez"/>
    <x v="6"/>
    <s v="+70"/>
    <n v="0"/>
    <n v="0"/>
    <n v="2"/>
    <n v="0"/>
    <n v="0"/>
    <x v="31"/>
    <n v="0"/>
  </r>
  <r>
    <d v="2017-02-28T00:00:00"/>
    <s v="MT - Pohár Nadějí - Olomouc "/>
    <s v="VC"/>
    <s v="j"/>
    <s v="Brzusková"/>
    <s v="Marie"/>
    <s v="bez"/>
    <x v="6"/>
    <s v="52"/>
    <n v="0"/>
    <n v="0"/>
    <n v="2"/>
    <n v="0"/>
    <n v="0"/>
    <x v="32"/>
    <n v="0"/>
  </r>
  <r>
    <d v="2017-02-28T00:00:00"/>
    <s v="MT - Pohár Nadějí - Olomouc "/>
    <s v="VC"/>
    <s v="j"/>
    <s v="Kuncová"/>
    <s v="Viktorie"/>
    <s v="bez"/>
    <x v="6"/>
    <s v="48"/>
    <n v="0"/>
    <n v="0"/>
    <n v="5"/>
    <n v="0"/>
    <n v="0"/>
    <x v="33"/>
    <n v="0"/>
  </r>
  <r>
    <d v="2017-02-28T00:00:00"/>
    <s v="MT - Pohár Nadějí - Olomouc "/>
    <s v="VC"/>
    <s v="j"/>
    <s v="Šimek"/>
    <s v="Daniel"/>
    <s v="bez"/>
    <x v="7"/>
    <s v="60"/>
    <n v="0"/>
    <n v="0"/>
    <n v="1"/>
    <n v="0"/>
    <n v="0"/>
    <x v="34"/>
    <n v="0"/>
  </r>
  <r>
    <d v="2017-02-28T00:00:00"/>
    <s v="MT - Pohár Nadějí - Olomouc "/>
    <s v="VC"/>
    <s v="j"/>
    <s v="Chlopčík"/>
    <s v="Ondřej"/>
    <n v="5"/>
    <x v="7"/>
    <s v="81"/>
    <n v="2"/>
    <n v="0"/>
    <n v="2"/>
    <n v="0"/>
    <n v="2"/>
    <x v="35"/>
    <n v="2"/>
  </r>
  <r>
    <d v="2017-02-28T00:00:00"/>
    <s v="MT - Pohár Nadějí - Olomouc "/>
    <s v="VC"/>
    <s v="j"/>
    <s v="Silvestr"/>
    <s v="Matěj"/>
    <n v="3"/>
    <x v="7"/>
    <s v="81"/>
    <n v="3"/>
    <n v="0"/>
    <n v="1"/>
    <n v="3"/>
    <n v="3"/>
    <x v="36"/>
    <n v="6"/>
  </r>
  <r>
    <d v="2017-02-28T00:00:00"/>
    <s v="MT - Pohár Nadějí - Olomouc "/>
    <s v="VC"/>
    <s v="j"/>
    <s v="Král"/>
    <s v="Jan"/>
    <s v="bez"/>
    <x v="7"/>
    <s v="81"/>
    <n v="0"/>
    <n v="0"/>
    <n v="1"/>
    <n v="0"/>
    <n v="0"/>
    <x v="37"/>
    <n v="0"/>
  </r>
  <r>
    <d v="2017-02-28T00:00:00"/>
    <s v="MT - Pohár Nadějí - Olomouc "/>
    <s v="VC"/>
    <s v="j"/>
    <s v="Kresta"/>
    <s v="Matěj"/>
    <s v="bez"/>
    <x v="7"/>
    <s v="66"/>
    <n v="1"/>
    <n v="0"/>
    <n v="1"/>
    <n v="0"/>
    <n v="1"/>
    <x v="38"/>
    <n v="1"/>
  </r>
  <r>
    <d v="2017-02-28T00:00:00"/>
    <s v="MT - Pohár Nadějí - Olomouc "/>
    <s v="VC"/>
    <s v="j"/>
    <s v="Mojžíšek"/>
    <s v="Lukáš"/>
    <s v="bez"/>
    <x v="7"/>
    <s v="73"/>
    <n v="0"/>
    <n v="0"/>
    <n v="1"/>
    <n v="0"/>
    <n v="0"/>
    <x v="39"/>
    <n v="0"/>
  </r>
  <r>
    <d v="2017-02-28T00:00:00"/>
    <s v="MT - Pohár Nadějí - Olomouc "/>
    <s v="VC"/>
    <s v="j"/>
    <s v="Král"/>
    <s v="Miroslav"/>
    <s v="bez"/>
    <x v="7"/>
    <s v="60"/>
    <n v="1"/>
    <n v="0"/>
    <n v="2"/>
    <n v="0"/>
    <n v="1"/>
    <x v="40"/>
    <n v="1"/>
  </r>
  <r>
    <d v="2017-02-28T00:00:00"/>
    <s v="MT - Pohár Nadějí - Olomouc "/>
    <s v="VC"/>
    <s v="j"/>
    <s v="Pavlica"/>
    <s v="Tomáš"/>
    <s v="bez"/>
    <x v="7"/>
    <s v="+90"/>
    <n v="0"/>
    <n v="0"/>
    <n v="3"/>
    <n v="0"/>
    <n v="0"/>
    <x v="41"/>
    <n v="0"/>
  </r>
  <r>
    <d v="2017-02-04T00:00:00"/>
    <s v="Moravská liga mužů - 1.kolo - Brno"/>
    <s v="PSO"/>
    <s v="d"/>
    <s v="Kohn"/>
    <s v="Pavel"/>
    <m/>
    <x v="8"/>
    <s v="66"/>
    <n v="6"/>
    <n v="0"/>
    <n v="0"/>
    <n v="0"/>
    <n v="12"/>
    <x v="42"/>
    <n v="12"/>
  </r>
  <r>
    <d v="2017-02-04T00:00:00"/>
    <s v="Moravská liga mužů - 1.kolo - Brno"/>
    <s v="PSO"/>
    <s v="d"/>
    <s v="Janík"/>
    <s v="Tadeáš"/>
    <m/>
    <x v="8"/>
    <s v="73"/>
    <n v="3"/>
    <n v="0"/>
    <n v="3"/>
    <n v="0"/>
    <n v="6"/>
    <x v="43"/>
    <n v="6"/>
  </r>
  <r>
    <d v="2017-02-04T00:00:00"/>
    <s v="Moravská liga mužů - 1.kolo - Brno"/>
    <s v="PSO"/>
    <s v="d"/>
    <s v="Chlopčík"/>
    <s v="Ondřej"/>
    <m/>
    <x v="8"/>
    <s v="81"/>
    <n v="3"/>
    <n v="0"/>
    <n v="3"/>
    <n v="0"/>
    <n v="6"/>
    <x v="35"/>
    <n v="6"/>
  </r>
  <r>
    <d v="2017-02-04T00:00:00"/>
    <s v="Moravská liga mužů - 1.kolo - Brno"/>
    <s v="PSO"/>
    <s v="d"/>
    <s v="Pustějovský"/>
    <s v="Tomáš"/>
    <m/>
    <x v="8"/>
    <s v="90"/>
    <n v="3"/>
    <n v="0"/>
    <n v="1"/>
    <n v="0"/>
    <n v="6"/>
    <x v="28"/>
    <n v="6"/>
  </r>
  <r>
    <d v="2017-02-04T00:00:00"/>
    <s v="Moravská liga mužů - 1.kolo - Brno"/>
    <s v="PSO"/>
    <s v="d"/>
    <s v="Chlebový"/>
    <s v="Arnold"/>
    <m/>
    <x v="8"/>
    <s v="90"/>
    <n v="1"/>
    <n v="0"/>
    <n v="1"/>
    <n v="0"/>
    <n v="2"/>
    <x v="44"/>
    <n v="2"/>
  </r>
  <r>
    <d v="2017-02-04T00:00:00"/>
    <s v="Moravská liga mužů - 1.kolo - Brno"/>
    <s v="PSO"/>
    <s v="d"/>
    <s v="Raška"/>
    <s v="Michael"/>
    <m/>
    <x v="8"/>
    <s v="100"/>
    <n v="4"/>
    <n v="0"/>
    <n v="2"/>
    <n v="0"/>
    <n v="8"/>
    <x v="29"/>
    <n v="8"/>
  </r>
  <r>
    <d v="2017-02-04T00:00:00"/>
    <s v="Moravská liga mužů - 1.kolo - Brno"/>
    <s v="PSO"/>
    <s v="d"/>
    <s v="Král"/>
    <s v="Jakub"/>
    <m/>
    <x v="8"/>
    <s v="+100"/>
    <n v="4"/>
    <n v="0"/>
    <n v="2"/>
    <n v="0"/>
    <n v="8"/>
    <x v="45"/>
    <n v="8"/>
  </r>
  <r>
    <d v="2017-02-11T00:00:00"/>
    <s v="USK - CUP - Praha"/>
    <s v="KT"/>
    <s v="j"/>
    <s v="Kohn"/>
    <s v="Tomáš"/>
    <n v="5"/>
    <x v="8"/>
    <s v="66"/>
    <n v="3"/>
    <n v="0"/>
    <n v="2"/>
    <n v="3"/>
    <n v="3"/>
    <x v="46"/>
    <n v="6"/>
  </r>
  <r>
    <d v="2017-02-11T00:00:00"/>
    <s v="USK - CUP - Praha"/>
    <s v="KT"/>
    <s v="j"/>
    <s v="Huvar"/>
    <s v="Jan"/>
    <s v="bez"/>
    <x v="8"/>
    <s v="66"/>
    <n v="0"/>
    <n v="0"/>
    <n v="1"/>
    <n v="0"/>
    <n v="0"/>
    <x v="25"/>
    <n v="0"/>
  </r>
  <r>
    <d v="2017-02-11T00:00:00"/>
    <s v="USK - CUP - Praha"/>
    <s v="KT"/>
    <s v="j"/>
    <s v="Kohn"/>
    <s v="Pavel"/>
    <n v="9"/>
    <x v="8"/>
    <s v="73"/>
    <n v="2"/>
    <n v="0"/>
    <n v="2"/>
    <n v="0"/>
    <n v="2"/>
    <x v="42"/>
    <n v="2"/>
  </r>
  <r>
    <d v="2017-02-11T00:00:00"/>
    <s v="USK - CUP - Praha"/>
    <s v="KT"/>
    <s v="j"/>
    <s v="Šmatelka"/>
    <s v="Ondřej"/>
    <s v="bez"/>
    <x v="8"/>
    <s v="73"/>
    <n v="0"/>
    <n v="0"/>
    <n v="1"/>
    <n v="0"/>
    <n v="0"/>
    <x v="27"/>
    <n v="0"/>
  </r>
  <r>
    <d v="2017-02-11T00:00:00"/>
    <s v="USK - CUP - Praha"/>
    <s v="KT"/>
    <s v="j"/>
    <s v="Janík"/>
    <s v="Tadeáš"/>
    <s v="bez"/>
    <x v="8"/>
    <s v="73"/>
    <n v="0"/>
    <n v="0"/>
    <n v="1"/>
    <n v="0"/>
    <n v="0"/>
    <x v="43"/>
    <n v="0"/>
  </r>
  <r>
    <d v="2017-02-11T00:00:00"/>
    <s v="USK - CUP - Praha"/>
    <s v="KT"/>
    <s v="j"/>
    <s v="Pustějovský"/>
    <s v="Tomáš"/>
    <s v="bez"/>
    <x v="8"/>
    <s v="90"/>
    <n v="0"/>
    <n v="0"/>
    <n v="1"/>
    <n v="0"/>
    <n v="0"/>
    <x v="28"/>
    <n v="0"/>
  </r>
  <r>
    <d v="2017-02-11T00:00:00"/>
    <s v="USK - CUP - Praha"/>
    <s v="KT"/>
    <s v="j"/>
    <s v="Král"/>
    <s v="Jakub"/>
    <n v="7"/>
    <x v="8"/>
    <s v="+100"/>
    <n v="0"/>
    <n v="0"/>
    <n v="2"/>
    <n v="2"/>
    <n v="0"/>
    <x v="45"/>
    <n v="2"/>
  </r>
  <r>
    <d v="2017-02-19T00:00:00"/>
    <s v="Grand Prix Banská Bystrica"/>
    <s v="MVC"/>
    <s v="j"/>
    <s v="Martínková"/>
    <s v="Adéla"/>
    <n v="1"/>
    <x v="6"/>
    <s v="70"/>
    <n v="4"/>
    <n v="0"/>
    <n v="1"/>
    <n v="6"/>
    <n v="4"/>
    <x v="30"/>
    <n v="10"/>
  </r>
  <r>
    <d v="2017-02-19T00:00:00"/>
    <s v="Grand Prix Banská Bystrica"/>
    <s v="MVC"/>
    <s v="j"/>
    <s v="Kuncová"/>
    <s v="Viktorie"/>
    <s v="bez"/>
    <x v="6"/>
    <s v="48"/>
    <n v="0"/>
    <n v="0"/>
    <n v="2"/>
    <n v="0"/>
    <n v="0"/>
    <x v="33"/>
    <n v="0"/>
  </r>
  <r>
    <d v="2017-02-19T00:00:00"/>
    <s v="Grand Prix Banská Bystrica"/>
    <s v="MVC"/>
    <s v="j"/>
    <s v="Chlopčík"/>
    <s v="Ondřej"/>
    <n v="2"/>
    <x v="7"/>
    <s v="81"/>
    <n v="3"/>
    <n v="0"/>
    <n v="1"/>
    <n v="5"/>
    <n v="3"/>
    <x v="35"/>
    <n v="8"/>
  </r>
  <r>
    <d v="2017-02-19T00:00:00"/>
    <s v="Grand Prix Banská Bystrica"/>
    <s v="MVC"/>
    <s v="j"/>
    <s v="Silvestr"/>
    <s v="Matěj"/>
    <n v="3"/>
    <x v="7"/>
    <s v="81"/>
    <n v="2"/>
    <n v="0"/>
    <n v="1"/>
    <n v="3"/>
    <n v="2"/>
    <x v="36"/>
    <n v="5"/>
  </r>
  <r>
    <d v="2017-02-26T00:00:00"/>
    <s v="GP-Ostrava - Český Pohár 1.kolo"/>
    <s v="KT"/>
    <s v="j"/>
    <s v="Polášková"/>
    <s v="Kristýna"/>
    <n v="5"/>
    <x v="9"/>
    <s v="70"/>
    <n v="1"/>
    <n v="0"/>
    <n v="2"/>
    <n v="3"/>
    <n v="1"/>
    <x v="47"/>
    <n v="4"/>
  </r>
  <r>
    <d v="2017-02-26T00:00:00"/>
    <s v="GP-Ostrava - Český Pohár 1.kolo"/>
    <s v="KT"/>
    <s v="j"/>
    <s v="Selecký"/>
    <s v="Lukáš"/>
    <n v="3"/>
    <x v="5"/>
    <s v="66"/>
    <n v="4"/>
    <n v="0"/>
    <n v="1"/>
    <n v="5"/>
    <n v="4"/>
    <x v="26"/>
    <n v="9"/>
  </r>
  <r>
    <d v="2017-02-26T00:00:00"/>
    <s v="GP-Ostrava - Český Pohár 1.kolo"/>
    <s v="KT"/>
    <s v="j"/>
    <s v="Šmatelka"/>
    <s v="Ondřej"/>
    <s v="bez"/>
    <x v="5"/>
    <s v="66"/>
    <n v="0"/>
    <n v="0"/>
    <n v="2"/>
    <n v="0"/>
    <n v="0"/>
    <x v="27"/>
    <n v="0"/>
  </r>
  <r>
    <d v="2017-02-26T00:00:00"/>
    <s v="GP-Ostrava - Český Pohár 1.kolo"/>
    <s v="KT"/>
    <s v="j"/>
    <s v="Janík"/>
    <s v="Tadeáš"/>
    <s v="bez"/>
    <x v="5"/>
    <s v="73"/>
    <n v="0"/>
    <n v="0"/>
    <n v="1"/>
    <n v="0"/>
    <n v="0"/>
    <x v="43"/>
    <n v="0"/>
  </r>
  <r>
    <d v="2017-02-26T00:00:00"/>
    <s v="GP-Ostrava - Český Pohár 1.kolo"/>
    <s v="KT"/>
    <s v="j"/>
    <s v="Svoboda"/>
    <s v="Jiří"/>
    <n v="1"/>
    <x v="5"/>
    <s v="90"/>
    <n v="4"/>
    <n v="0"/>
    <n v="0"/>
    <n v="10"/>
    <n v="4"/>
    <x v="48"/>
    <n v="14"/>
  </r>
  <r>
    <d v="2017-02-26T00:00:00"/>
    <s v="GP-Ostrava - Český Pohár 1.kolo"/>
    <s v="KT"/>
    <s v="j"/>
    <s v="Pustějovský"/>
    <s v="Tomáš"/>
    <n v="5"/>
    <x v="5"/>
    <s v="90"/>
    <n v="1"/>
    <n v="0"/>
    <n v="2"/>
    <n v="3"/>
    <n v="1"/>
    <x v="28"/>
    <n v="4"/>
  </r>
  <r>
    <d v="2017-02-26T00:00:00"/>
    <s v="GP-Ostrava - Český Pohár 1.kolo"/>
    <s v="KT"/>
    <s v="j"/>
    <s v="Raška"/>
    <s v="Michael"/>
    <n v="2"/>
    <x v="5"/>
    <s v="100"/>
    <n v="0"/>
    <n v="0"/>
    <n v="2"/>
    <n v="7"/>
    <n v="0"/>
    <x v="29"/>
    <n v="7"/>
  </r>
  <r>
    <d v="2017-02-26T00:00:00"/>
    <s v="GP-Ostrava - Český Pohár 1.kolo"/>
    <s v="KT"/>
    <s v="j"/>
    <s v="Král"/>
    <s v="Jakub"/>
    <n v="2"/>
    <x v="5"/>
    <s v="+100"/>
    <n v="0"/>
    <n v="0"/>
    <n v="2"/>
    <n v="7"/>
    <n v="0"/>
    <x v="45"/>
    <n v="7"/>
  </r>
  <r>
    <d v="2017-03-04T00:00:00"/>
    <s v="Moravská liga mužů - 2.kolo - Brno"/>
    <s v="PSO"/>
    <s v="d"/>
    <s v="Kohn"/>
    <s v="Pavel"/>
    <m/>
    <x v="8"/>
    <s v="66"/>
    <n v="3"/>
    <n v="0"/>
    <n v="1"/>
    <n v="0"/>
    <n v="6"/>
    <x v="42"/>
    <n v="6"/>
  </r>
  <r>
    <d v="2017-03-04T00:00:00"/>
    <s v="Moravská liga mužů - 2.kolo - Brno"/>
    <s v="PSO"/>
    <s v="d"/>
    <s v="Svoboda"/>
    <s v="Jiří"/>
    <m/>
    <x v="8"/>
    <s v="90"/>
    <n v="4"/>
    <n v="0"/>
    <n v="0"/>
    <n v="0"/>
    <n v="8"/>
    <x v="48"/>
    <n v="8"/>
  </r>
  <r>
    <d v="2017-03-04T00:00:00"/>
    <s v="Moravská liga mužů - 2.kolo - Brno"/>
    <s v="PSO"/>
    <s v="d"/>
    <s v="Pátek"/>
    <s v="Jan"/>
    <m/>
    <x v="8"/>
    <s v="81"/>
    <n v="4"/>
    <n v="0"/>
    <n v="0"/>
    <n v="0"/>
    <n v="8"/>
    <x v="49"/>
    <n v="8"/>
  </r>
  <r>
    <d v="2017-03-04T00:00:00"/>
    <s v="Moravská liga mužů - 2.kolo - Brno"/>
    <s v="PSO"/>
    <s v="d"/>
    <s v="Raška"/>
    <s v="Michael"/>
    <m/>
    <x v="8"/>
    <s v="100"/>
    <n v="2"/>
    <n v="0"/>
    <n v="1"/>
    <n v="0"/>
    <n v="4"/>
    <x v="29"/>
    <n v="4"/>
  </r>
  <r>
    <d v="2017-03-04T00:00:00"/>
    <s v="Moravská liga mužů - 2.kolo - Brno"/>
    <s v="PSO"/>
    <s v="d"/>
    <s v="Mecko"/>
    <s v="Jakub"/>
    <m/>
    <x v="8"/>
    <s v="100"/>
    <n v="1"/>
    <n v="0"/>
    <n v="1"/>
    <n v="0"/>
    <n v="2"/>
    <x v="50"/>
    <n v="2"/>
  </r>
  <r>
    <d v="2017-03-04T00:00:00"/>
    <s v="Moravská liga mužů - 2.kolo - Brno"/>
    <s v="PSO"/>
    <s v="d"/>
    <s v="Král"/>
    <s v="Jakub"/>
    <m/>
    <x v="8"/>
    <s v="+100"/>
    <n v="2"/>
    <n v="0"/>
    <n v="1"/>
    <n v="0"/>
    <n v="4"/>
    <x v="45"/>
    <n v="4"/>
  </r>
  <r>
    <d v="2017-02-26T00:00:00"/>
    <s v="GP-Ostrava - Český Pohár 1.kolo"/>
    <s v="KT"/>
    <s v="j"/>
    <s v="Martínková"/>
    <s v="Adéla"/>
    <n v="3"/>
    <x v="6"/>
    <s v="70"/>
    <n v="3"/>
    <n v="0"/>
    <n v="1"/>
    <n v="5"/>
    <n v="3"/>
    <x v="30"/>
    <n v="8"/>
  </r>
  <r>
    <d v="2017-02-26T00:00:00"/>
    <s v="GP-Ostrava - Český Pohár 1.kolo"/>
    <s v="KT"/>
    <s v="j"/>
    <s v="Ondrašíková"/>
    <s v="Eva"/>
    <n v="5"/>
    <x v="6"/>
    <s v="+70"/>
    <n v="2"/>
    <n v="0"/>
    <n v="2"/>
    <n v="3"/>
    <n v="2"/>
    <x v="31"/>
    <n v="5"/>
  </r>
  <r>
    <d v="2017-02-26T00:00:00"/>
    <s v="GP-Ostrava - Český Pohár 1.kolo"/>
    <s v="KT"/>
    <s v="j"/>
    <s v="Brzusková"/>
    <s v="Marie"/>
    <s v="bez"/>
    <x v="6"/>
    <s v="52"/>
    <n v="0"/>
    <n v="0"/>
    <n v="1"/>
    <n v="0"/>
    <n v="0"/>
    <x v="32"/>
    <n v="0"/>
  </r>
  <r>
    <d v="2017-02-26T00:00:00"/>
    <s v="GP-Ostrava - Český Pohár 1.kolo"/>
    <s v="KT"/>
    <s v="j"/>
    <s v="Kuncová"/>
    <s v="Viktorie"/>
    <s v="bez"/>
    <x v="6"/>
    <s v="48"/>
    <n v="0"/>
    <n v="0"/>
    <n v="1"/>
    <n v="0"/>
    <n v="0"/>
    <x v="33"/>
    <n v="0"/>
  </r>
  <r>
    <d v="2017-02-26T00:00:00"/>
    <s v="GP-Ostrava - Český Pohár 1.kolo"/>
    <s v="KT"/>
    <s v="j"/>
    <s v="Ďurinová"/>
    <s v="Kristýna"/>
    <s v="bez"/>
    <x v="6"/>
    <s v="57"/>
    <n v="0"/>
    <n v="0"/>
    <n v="1"/>
    <n v="0"/>
    <n v="0"/>
    <x v="51"/>
    <n v="0"/>
  </r>
  <r>
    <d v="2017-02-26T00:00:00"/>
    <s v="GP-Ostrava - Český Pohár 1.kolo"/>
    <s v="KT"/>
    <s v="j"/>
    <s v="Chlopčík"/>
    <s v="Ondřej"/>
    <n v="1"/>
    <x v="7"/>
    <s v="81"/>
    <n v="5"/>
    <n v="0"/>
    <n v="0"/>
    <n v="10"/>
    <n v="5"/>
    <x v="35"/>
    <n v="15"/>
  </r>
  <r>
    <d v="2017-02-26T00:00:00"/>
    <s v="GP-Ostrava - Český Pohár 1.kolo"/>
    <s v="KT"/>
    <s v="j"/>
    <s v="Silvestr"/>
    <s v="Matěj"/>
    <n v="2"/>
    <x v="7"/>
    <s v="81"/>
    <n v="4"/>
    <n v="0"/>
    <n v="1"/>
    <n v="7"/>
    <n v="4"/>
    <x v="36"/>
    <n v="11"/>
  </r>
  <r>
    <d v="2017-02-26T00:00:00"/>
    <s v="GP-Ostrava - Český Pohár 1.kolo"/>
    <s v="KT"/>
    <s v="j"/>
    <s v="Král"/>
    <s v="Jan"/>
    <n v="9"/>
    <x v="7"/>
    <s v="81"/>
    <n v="1"/>
    <n v="0"/>
    <n v="2"/>
    <n v="0"/>
    <n v="1"/>
    <x v="37"/>
    <n v="1"/>
  </r>
  <r>
    <d v="2017-02-26T00:00:00"/>
    <s v="GP-Ostrava - Český Pohár 1.kolo"/>
    <s v="KT"/>
    <s v="j"/>
    <s v="Pavlica"/>
    <s v="Lukáš"/>
    <s v="bez"/>
    <x v="7"/>
    <s v="66"/>
    <n v="0"/>
    <n v="0"/>
    <n v="1"/>
    <n v="0"/>
    <n v="0"/>
    <x v="52"/>
    <n v="0"/>
  </r>
  <r>
    <d v="2017-02-26T00:00:00"/>
    <s v="GP-Ostrava - Český Pohár 1.kolo"/>
    <s v="KT"/>
    <s v="j"/>
    <s v="Mojžíšek"/>
    <s v="Lukáš"/>
    <s v="bez"/>
    <x v="7"/>
    <s v="73"/>
    <n v="1"/>
    <n v="0"/>
    <n v="2"/>
    <n v="0"/>
    <n v="1"/>
    <x v="39"/>
    <n v="1"/>
  </r>
  <r>
    <d v="2017-02-26T00:00:00"/>
    <s v="GP-Ostrava - Český Pohár 1.kolo"/>
    <s v="KT"/>
    <s v="j"/>
    <s v="Král"/>
    <s v="Miroslav"/>
    <s v="bez"/>
    <x v="7"/>
    <s v="60"/>
    <n v="0"/>
    <n v="0"/>
    <n v="1"/>
    <n v="0"/>
    <n v="0"/>
    <x v="40"/>
    <n v="0"/>
  </r>
  <r>
    <d v="2017-02-26T00:00:00"/>
    <s v="GP-Ostrava - Český Pohár 1.kolo"/>
    <s v="KT"/>
    <s v="j"/>
    <s v="Pavlica"/>
    <s v="Tomáš"/>
    <n v="5"/>
    <x v="7"/>
    <s v="90"/>
    <n v="1"/>
    <n v="0"/>
    <n v="2"/>
    <n v="3"/>
    <n v="1"/>
    <x v="41"/>
    <n v="4"/>
  </r>
  <r>
    <d v="2017-02-26T00:00:00"/>
    <s v="GP-Ostrava - Český Pohár 1.kolo"/>
    <s v="KT"/>
    <s v="j"/>
    <s v="Dvořáček"/>
    <s v="Adam"/>
    <s v="bez"/>
    <x v="7"/>
    <s v="73"/>
    <n v="0"/>
    <n v="0"/>
    <n v="1"/>
    <n v="0"/>
    <n v="0"/>
    <x v="53"/>
    <n v="0"/>
  </r>
  <r>
    <d v="2017-02-26T00:00:00"/>
    <s v="GP-Ostrava - Český Pohár 1.kolo"/>
    <s v="KT"/>
    <s v="j"/>
    <s v="Rovenský"/>
    <s v="Ondřej"/>
    <s v="bez"/>
    <x v="7"/>
    <s v="73"/>
    <n v="0"/>
    <n v="0"/>
    <n v="1"/>
    <n v="0"/>
    <n v="0"/>
    <x v="54"/>
    <n v="0"/>
  </r>
  <r>
    <d v="2017-02-26T00:00:00"/>
    <s v="GP-Ostrava - Český Pohár 1.kolo"/>
    <s v="KT"/>
    <s v="j"/>
    <s v="Šimková"/>
    <s v="Nikola"/>
    <n v="7"/>
    <x v="6"/>
    <s v="52"/>
    <n v="2"/>
    <n v="0"/>
    <n v="2"/>
    <n v="2"/>
    <n v="2"/>
    <x v="55"/>
    <n v="4"/>
  </r>
  <r>
    <d v="2017-03-04T00:00:00"/>
    <s v="MT Salzkammergut – Gmunden (AUT)"/>
    <s v="MT"/>
    <s v="j"/>
    <s v="Martínková"/>
    <s v="Adéla"/>
    <n v="1"/>
    <x v="6"/>
    <s v="70"/>
    <n v="3"/>
    <n v="0"/>
    <n v="0"/>
    <n v="10"/>
    <n v="3"/>
    <x v="30"/>
    <n v="13"/>
  </r>
  <r>
    <d v="2017-03-04T00:00:00"/>
    <s v="MT Salzkammergut – Gmunden (AUT)"/>
    <s v="MT"/>
    <s v="j"/>
    <s v="Chlopčík"/>
    <s v="Ondřej"/>
    <n v="1"/>
    <x v="7"/>
    <s v="81"/>
    <n v="4"/>
    <n v="0"/>
    <n v="0"/>
    <n v="10"/>
    <n v="4"/>
    <x v="35"/>
    <n v="14"/>
  </r>
  <r>
    <d v="2017-03-04T00:00:00"/>
    <s v="MT Salzkammergut – Gmunden (AUT)"/>
    <s v="MT"/>
    <s v="j"/>
    <s v="Polášková"/>
    <s v="Kristýna"/>
    <n v="3"/>
    <x v="9"/>
    <s v="63"/>
    <n v="1"/>
    <n v="0"/>
    <n v="1"/>
    <n v="5"/>
    <n v="1"/>
    <x v="47"/>
    <n v="6"/>
  </r>
  <r>
    <d v="2017-03-04T00:00:00"/>
    <s v="MT Salzkammergut – Gmunden (AUT)"/>
    <s v="MT"/>
    <s v="j"/>
    <s v="Pustějovský"/>
    <s v="Tomáš"/>
    <n v="4"/>
    <x v="5"/>
    <s v="90"/>
    <n v="1"/>
    <n v="0"/>
    <n v="2"/>
    <n v="3"/>
    <n v="1"/>
    <x v="28"/>
    <n v="4"/>
  </r>
  <r>
    <d v="2017-02-25T00:00:00"/>
    <s v="GP-Ostrava - Český Pohár 1.kolo"/>
    <s v="KT"/>
    <s v="j"/>
    <s v="Rapčanová"/>
    <s v="Silvie"/>
    <s v="bez"/>
    <x v="2"/>
    <s v="32"/>
    <n v="0"/>
    <n v="0"/>
    <n v="1"/>
    <n v="0"/>
    <n v="0"/>
    <x v="8"/>
    <n v="0"/>
  </r>
  <r>
    <d v="2017-02-25T00:00:00"/>
    <s v="GP-Ostrava - Český Pohár 1.kolo"/>
    <s v="KT"/>
    <s v="j"/>
    <s v="Rapčanová"/>
    <s v="Alice"/>
    <n v="7"/>
    <x v="2"/>
    <s v="40"/>
    <n v="2"/>
    <n v="0"/>
    <n v="2"/>
    <n v="2"/>
    <n v="2"/>
    <x v="56"/>
    <n v="4"/>
  </r>
  <r>
    <d v="2017-02-25T00:00:00"/>
    <s v="GP-Ostrava - Český Pohár 1.kolo"/>
    <s v="KT"/>
    <s v="j"/>
    <s v="Rodryčová"/>
    <s v="Adéla"/>
    <n v="7"/>
    <x v="2"/>
    <s v="44"/>
    <n v="2"/>
    <n v="0"/>
    <n v="2"/>
    <n v="2"/>
    <n v="2"/>
    <x v="57"/>
    <n v="4"/>
  </r>
  <r>
    <d v="2017-02-25T00:00:00"/>
    <s v="GP-Ostrava - Český Pohár 1.kolo"/>
    <s v="KT"/>
    <s v="j"/>
    <s v="Kuželová"/>
    <s v="Dominika"/>
    <n v="7"/>
    <x v="2"/>
    <s v="48"/>
    <n v="1"/>
    <n v="0"/>
    <n v="2"/>
    <n v="2"/>
    <n v="1"/>
    <x v="9"/>
    <n v="3"/>
  </r>
  <r>
    <d v="2017-02-25T00:00:00"/>
    <s v="GP-Ostrava - Český Pohár 1.kolo"/>
    <s v="KT"/>
    <s v="j"/>
    <s v="Mikendová"/>
    <s v="Tereza"/>
    <n v="3"/>
    <x v="2"/>
    <s v="48"/>
    <n v="2"/>
    <n v="0"/>
    <n v="1"/>
    <n v="5"/>
    <n v="2"/>
    <x v="58"/>
    <n v="7"/>
  </r>
  <r>
    <d v="2017-02-25T00:00:00"/>
    <s v="GP-Ostrava - Český Pohár 1.kolo"/>
    <s v="KT"/>
    <s v="j"/>
    <s v="Buranyč"/>
    <s v="Filip"/>
    <s v="bez"/>
    <x v="1"/>
    <s v="30"/>
    <n v="1"/>
    <n v="0"/>
    <n v="2"/>
    <n v="0"/>
    <n v="1"/>
    <x v="59"/>
    <n v="1"/>
  </r>
  <r>
    <d v="2017-02-25T00:00:00"/>
    <s v="GP-Ostrava - Český Pohár 1.kolo"/>
    <s v="KT"/>
    <s v="j"/>
    <s v="Matušek"/>
    <s v="Jakub"/>
    <s v="bez"/>
    <x v="1"/>
    <s v="34"/>
    <n v="0"/>
    <n v="0"/>
    <n v="1"/>
    <n v="0"/>
    <n v="0"/>
    <x v="60"/>
    <n v="0"/>
  </r>
  <r>
    <d v="2017-02-25T00:00:00"/>
    <s v="GP-Ostrava - Český Pohár 1.kolo"/>
    <s v="KT"/>
    <s v="j"/>
    <s v="Meixner"/>
    <s v="Michal"/>
    <s v="bez"/>
    <x v="1"/>
    <s v="34"/>
    <n v="0"/>
    <n v="0"/>
    <n v="1"/>
    <n v="0"/>
    <n v="0"/>
    <x v="6"/>
    <n v="0"/>
  </r>
  <r>
    <d v="2017-02-25T00:00:00"/>
    <s v="GP-Ostrava - Český Pohár 1.kolo"/>
    <s v="KT"/>
    <s v="j"/>
    <s v="Suchan"/>
    <s v="Jan"/>
    <s v="bez"/>
    <x v="1"/>
    <s v="34"/>
    <n v="0"/>
    <n v="0"/>
    <n v="1"/>
    <n v="0"/>
    <n v="0"/>
    <x v="61"/>
    <n v="0"/>
  </r>
  <r>
    <d v="2017-02-25T00:00:00"/>
    <s v="GP-Ostrava - Český Pohár 1.kolo"/>
    <s v="KT"/>
    <s v="j"/>
    <s v="Kolář"/>
    <s v="Vojtěch"/>
    <s v="bez"/>
    <x v="1"/>
    <s v="38"/>
    <n v="0"/>
    <n v="0"/>
    <n v="1"/>
    <n v="0"/>
    <n v="0"/>
    <x v="62"/>
    <n v="0"/>
  </r>
  <r>
    <d v="2017-02-25T00:00:00"/>
    <s v="GP-Ostrava - Český Pohár 1.kolo"/>
    <s v="KT"/>
    <s v="j"/>
    <s v="Boháček"/>
    <s v="Jan"/>
    <n v="2"/>
    <x v="1"/>
    <s v="38"/>
    <n v="5"/>
    <n v="0"/>
    <n v="1"/>
    <n v="7"/>
    <n v="5"/>
    <x v="63"/>
    <n v="12"/>
  </r>
  <r>
    <d v="2017-02-25T00:00:00"/>
    <s v="GP-Ostrava - Český Pohár 1.kolo"/>
    <s v="KT"/>
    <s v="j"/>
    <s v="Končítek"/>
    <s v="Kryštof"/>
    <s v="bez"/>
    <x v="1"/>
    <s v="38"/>
    <n v="0"/>
    <n v="0"/>
    <n v="1"/>
    <n v="0"/>
    <n v="0"/>
    <x v="64"/>
    <n v="0"/>
  </r>
  <r>
    <d v="2017-02-25T00:00:00"/>
    <s v="GP-Ostrava - Český Pohár 1.kolo"/>
    <s v="KT"/>
    <s v="j"/>
    <s v="Caletka"/>
    <s v="Michal"/>
    <s v="bez"/>
    <x v="1"/>
    <s v="38"/>
    <n v="0"/>
    <n v="0"/>
    <n v="1"/>
    <n v="0"/>
    <n v="0"/>
    <x v="65"/>
    <n v="0"/>
  </r>
  <r>
    <d v="2017-02-25T00:00:00"/>
    <s v="GP-Ostrava - Český Pohár 1.kolo"/>
    <s v="KT"/>
    <s v="j"/>
    <s v="Kuzník"/>
    <s v="Tadeáš"/>
    <s v="bez"/>
    <x v="1"/>
    <s v="38"/>
    <n v="0"/>
    <n v="0"/>
    <n v="1"/>
    <n v="0"/>
    <n v="0"/>
    <x v="66"/>
    <n v="0"/>
  </r>
  <r>
    <d v="2017-02-25T00:00:00"/>
    <s v="GP-Ostrava - Český Pohár 1.kolo"/>
    <s v="KT"/>
    <s v="j"/>
    <s v="Huvar"/>
    <s v="Jakub"/>
    <n v="3"/>
    <x v="1"/>
    <s v="42"/>
    <n v="4"/>
    <n v="0"/>
    <n v="1"/>
    <n v="5"/>
    <n v="4"/>
    <x v="5"/>
    <n v="9"/>
  </r>
  <r>
    <d v="2017-02-25T00:00:00"/>
    <s v="GP-Ostrava - Český Pohár 1.kolo"/>
    <s v="KT"/>
    <s v="j"/>
    <s v="Čebík"/>
    <s v="Filip"/>
    <s v="bez"/>
    <x v="1"/>
    <s v="42"/>
    <n v="0"/>
    <n v="0"/>
    <n v="1"/>
    <n v="0"/>
    <n v="0"/>
    <x v="4"/>
    <n v="0"/>
  </r>
  <r>
    <d v="2017-02-25T00:00:00"/>
    <s v="GP-Ostrava - Český Pohár 1.kolo"/>
    <s v="KT"/>
    <s v="j"/>
    <s v="King"/>
    <s v="Samuel"/>
    <s v="bez"/>
    <x v="1"/>
    <s v="42"/>
    <n v="0"/>
    <n v="0"/>
    <n v="1"/>
    <n v="0"/>
    <n v="0"/>
    <x v="67"/>
    <n v="0"/>
  </r>
  <r>
    <d v="2017-02-25T00:00:00"/>
    <s v="GP-Ostrava - Český Pohár 1.kolo"/>
    <s v="KT"/>
    <s v="j"/>
    <s v="Novák"/>
    <s v="Adam"/>
    <s v="bez"/>
    <x v="1"/>
    <s v="46"/>
    <n v="0"/>
    <n v="0"/>
    <n v="1"/>
    <n v="0"/>
    <n v="0"/>
    <x v="68"/>
    <n v="0"/>
  </r>
  <r>
    <d v="2017-02-25T00:00:00"/>
    <s v="GP-Ostrava - Český Pohár 1.kolo"/>
    <s v="KT"/>
    <s v="j"/>
    <s v="Čerchla"/>
    <s v="Michal"/>
    <n v="5"/>
    <x v="1"/>
    <s v="46"/>
    <n v="3"/>
    <n v="0"/>
    <n v="2"/>
    <n v="3"/>
    <n v="3"/>
    <x v="7"/>
    <n v="6"/>
  </r>
  <r>
    <d v="2017-02-25T00:00:00"/>
    <s v="GP-Ostrava - Český Pohár 1.kolo"/>
    <s v="KT"/>
    <s v="j"/>
    <s v="Caletka"/>
    <s v="Petr"/>
    <s v="bez"/>
    <x v="1"/>
    <s v="46"/>
    <n v="0"/>
    <n v="0"/>
    <n v="2"/>
    <n v="0"/>
    <n v="0"/>
    <x v="69"/>
    <n v="0"/>
  </r>
  <r>
    <d v="2017-02-25T00:00:00"/>
    <s v="GP-Ostrava - Český Pohár 1.kolo"/>
    <s v="KT"/>
    <s v="j"/>
    <s v="Hegner"/>
    <s v="Leoš"/>
    <s v="bez"/>
    <x v="1"/>
    <s v="46"/>
    <n v="0"/>
    <n v="0"/>
    <n v="2"/>
    <n v="0"/>
    <n v="0"/>
    <x v="70"/>
    <n v="0"/>
  </r>
  <r>
    <d v="2017-02-25T00:00:00"/>
    <s v="GP-Ostrava - Český Pohár 1.kolo"/>
    <s v="KT"/>
    <s v="j"/>
    <s v="Křenek"/>
    <s v="Jakub"/>
    <s v="bez"/>
    <x v="1"/>
    <s v="46"/>
    <n v="1"/>
    <n v="0"/>
    <n v="1"/>
    <n v="0"/>
    <n v="1"/>
    <x v="71"/>
    <n v="1"/>
  </r>
  <r>
    <d v="2017-02-25T00:00:00"/>
    <s v="GP-Ostrava - Český Pohár 1.kolo"/>
    <s v="KT"/>
    <s v="j"/>
    <s v="Čech"/>
    <s v="Jiří"/>
    <s v="bez"/>
    <x v="1"/>
    <s v="46"/>
    <n v="0"/>
    <n v="0"/>
    <n v="1"/>
    <n v="0"/>
    <n v="0"/>
    <x v="72"/>
    <n v="0"/>
  </r>
  <r>
    <d v="2017-02-25T00:00:00"/>
    <s v="GP-Ostrava - Český Pohár 1.kolo"/>
    <s v="KT"/>
    <s v="j"/>
    <s v="Wilkus"/>
    <s v="Richard"/>
    <s v="bez"/>
    <x v="1"/>
    <s v="46"/>
    <n v="0"/>
    <n v="0"/>
    <n v="1"/>
    <n v="0"/>
    <n v="0"/>
    <x v="73"/>
    <n v="0"/>
  </r>
  <r>
    <d v="2017-02-25T00:00:00"/>
    <s v="GP-Ostrava - Český Pohár 1.kolo"/>
    <s v="KT"/>
    <s v="j"/>
    <s v="Vojkovský"/>
    <s v="Dalibor"/>
    <s v="bez"/>
    <x v="1"/>
    <s v="55"/>
    <n v="0"/>
    <n v="0"/>
    <n v="1"/>
    <n v="0"/>
    <n v="0"/>
    <x v="74"/>
    <n v="0"/>
  </r>
  <r>
    <d v="2017-02-25T00:00:00"/>
    <s v="GP-Ostrava - Český Pohár 1.kolo"/>
    <s v="KT"/>
    <s v="j"/>
    <s v="Náplava"/>
    <s v="Richard"/>
    <s v="bez"/>
    <x v="1"/>
    <s v="55"/>
    <n v="0"/>
    <n v="0"/>
    <n v="1"/>
    <n v="0"/>
    <n v="0"/>
    <x v="75"/>
    <n v="0"/>
  </r>
  <r>
    <d v="2017-02-25T00:00:00"/>
    <s v="GP-Ostrava - Český Pohár 1.kolo"/>
    <s v="KT"/>
    <s v="j"/>
    <s v="Fulneček"/>
    <s v="Šimon"/>
    <n v="7"/>
    <x v="1"/>
    <s v="+60"/>
    <n v="0"/>
    <n v="0"/>
    <n v="2"/>
    <n v="2"/>
    <n v="0"/>
    <x v="76"/>
    <n v="2"/>
  </r>
  <r>
    <d v="2017-02-25T00:00:00"/>
    <s v="GP-Ostrava - Český Pohár 1.kolo"/>
    <s v="KT"/>
    <s v="j"/>
    <s v="Horák"/>
    <s v="Adam"/>
    <n v="5"/>
    <x v="1"/>
    <s v="+60"/>
    <n v="2"/>
    <n v="0"/>
    <n v="2"/>
    <n v="3"/>
    <n v="2"/>
    <x v="77"/>
    <n v="5"/>
  </r>
  <r>
    <d v="2017-02-25T00:00:00"/>
    <s v="GP-Ostrava - Český Pohár 1.kolo"/>
    <s v="KT"/>
    <s v="j"/>
    <s v="Václavková"/>
    <s v="Tereza"/>
    <n v="1"/>
    <x v="4"/>
    <s v="44"/>
    <n v="4"/>
    <n v="0"/>
    <n v="0"/>
    <n v="10"/>
    <n v="4"/>
    <x v="24"/>
    <n v="14"/>
  </r>
  <r>
    <d v="2017-02-25T00:00:00"/>
    <s v="GP-Ostrava - Český Pohár 1.kolo"/>
    <s v="KT"/>
    <s v="j"/>
    <s v="Kokešová"/>
    <s v="Alexandra"/>
    <n v="7"/>
    <x v="4"/>
    <s v="52"/>
    <n v="2"/>
    <n v="0"/>
    <n v="2"/>
    <n v="2"/>
    <n v="2"/>
    <x v="23"/>
    <n v="4"/>
  </r>
  <r>
    <d v="2017-02-25T00:00:00"/>
    <s v="GP-Ostrava - Český Pohár 1.kolo"/>
    <s v="KT"/>
    <s v="j"/>
    <s v="Otáhalová"/>
    <s v="Magdalena"/>
    <s v="bez"/>
    <x v="4"/>
    <s v="48"/>
    <n v="0"/>
    <n v="0"/>
    <n v="1"/>
    <n v="0"/>
    <n v="0"/>
    <x v="78"/>
    <n v="0"/>
  </r>
  <r>
    <d v="2017-02-25T00:00:00"/>
    <s v="GP-Ostrava - Český Pohár 1.kolo"/>
    <s v="KT"/>
    <s v="j"/>
    <s v="Benáčková"/>
    <s v="Denisa"/>
    <s v="bez"/>
    <x v="4"/>
    <s v="48"/>
    <n v="0"/>
    <n v="0"/>
    <n v="2"/>
    <n v="0"/>
    <n v="0"/>
    <x v="22"/>
    <n v="0"/>
  </r>
  <r>
    <d v="2017-02-25T00:00:00"/>
    <s v="GP-Ostrava - Český Pohár 1.kolo"/>
    <s v="KT"/>
    <s v="j"/>
    <s v="Čerchlová"/>
    <s v="Markéta"/>
    <n v="7"/>
    <x v="4"/>
    <s v="+63"/>
    <n v="0"/>
    <n v="0"/>
    <n v="2"/>
    <n v="2"/>
    <n v="0"/>
    <x v="21"/>
    <n v="2"/>
  </r>
  <r>
    <d v="2017-02-25T00:00:00"/>
    <s v="GP-Ostrava - Český Pohár 1.kolo"/>
    <s v="KT"/>
    <s v="j"/>
    <s v="Neumannová"/>
    <s v="Karolína"/>
    <s v="bez"/>
    <x v="4"/>
    <s v="+63"/>
    <n v="0"/>
    <n v="0"/>
    <n v="2"/>
    <n v="0"/>
    <n v="0"/>
    <x v="79"/>
    <n v="0"/>
  </r>
  <r>
    <d v="2017-02-25T00:00:00"/>
    <s v="GP-Ostrava - Český Pohár 1.kolo"/>
    <s v="KT"/>
    <s v="j"/>
    <s v="Meixner"/>
    <s v="Tomáš"/>
    <n v="1"/>
    <x v="3"/>
    <s v="38"/>
    <n v="4"/>
    <n v="0"/>
    <n v="0"/>
    <n v="10"/>
    <n v="4"/>
    <x v="20"/>
    <n v="14"/>
  </r>
  <r>
    <d v="2017-02-25T00:00:00"/>
    <s v="GP-Ostrava - Český Pohár 1.kolo"/>
    <s v="KT"/>
    <s v="j"/>
    <s v="Fráňa"/>
    <s v="Patrik"/>
    <n v="7"/>
    <x v="3"/>
    <s v="38"/>
    <n v="2"/>
    <n v="0"/>
    <n v="2"/>
    <n v="2"/>
    <n v="2"/>
    <x v="80"/>
    <n v="4"/>
  </r>
  <r>
    <d v="2017-02-25T00:00:00"/>
    <s v="GP-Ostrava - Český Pohár 1.kolo"/>
    <s v="KT"/>
    <s v="j"/>
    <s v="Tycar"/>
    <s v="Štěpán"/>
    <s v="bez"/>
    <x v="3"/>
    <s v="42"/>
    <n v="2"/>
    <n v="0"/>
    <n v="2"/>
    <n v="0"/>
    <n v="2"/>
    <x v="10"/>
    <n v="2"/>
  </r>
  <r>
    <d v="2017-02-25T00:00:00"/>
    <s v="GP-Ostrava - Český Pohár 1.kolo"/>
    <s v="KT"/>
    <s v="j"/>
    <s v="Líbenek"/>
    <s v="Štěpán"/>
    <s v="bez"/>
    <x v="3"/>
    <s v="42"/>
    <n v="0"/>
    <n v="0"/>
    <n v="1"/>
    <n v="0"/>
    <n v="0"/>
    <x v="81"/>
    <n v="0"/>
  </r>
  <r>
    <d v="2017-02-25T00:00:00"/>
    <s v="GP-Ostrava - Český Pohár 1.kolo"/>
    <s v="KT"/>
    <s v="j"/>
    <s v="Bulka"/>
    <s v="Vojtěch"/>
    <n v="7"/>
    <x v="3"/>
    <s v="42"/>
    <n v="4"/>
    <n v="0"/>
    <n v="2"/>
    <n v="2"/>
    <n v="4"/>
    <x v="14"/>
    <n v="6"/>
  </r>
  <r>
    <d v="2017-02-25T00:00:00"/>
    <s v="GP-Ostrava - Český Pohár 1.kolo"/>
    <s v="KT"/>
    <s v="j"/>
    <s v="Kunc"/>
    <s v="Matěj"/>
    <s v="bez"/>
    <x v="3"/>
    <s v="42"/>
    <n v="0"/>
    <n v="0"/>
    <n v="2"/>
    <n v="0"/>
    <n v="0"/>
    <x v="16"/>
    <n v="0"/>
  </r>
  <r>
    <d v="2017-02-25T00:00:00"/>
    <s v="GP-Ostrava - Český Pohár 1.kolo"/>
    <s v="KT"/>
    <s v="j"/>
    <s v="Hisem"/>
    <s v="Matěj"/>
    <s v="bez"/>
    <x v="3"/>
    <s v="42"/>
    <n v="0"/>
    <n v="0"/>
    <n v="1"/>
    <n v="0"/>
    <n v="0"/>
    <x v="82"/>
    <n v="0"/>
  </r>
  <r>
    <d v="2017-02-25T00:00:00"/>
    <s v="GP-Ostrava - Český Pohár 1.kolo"/>
    <s v="KT"/>
    <s v="j"/>
    <s v="Matýsek"/>
    <s v="Jan"/>
    <s v="bez"/>
    <x v="3"/>
    <s v="42"/>
    <n v="0"/>
    <n v="0"/>
    <n v="1"/>
    <n v="0"/>
    <n v="0"/>
    <x v="83"/>
    <n v="0"/>
  </r>
  <r>
    <d v="2017-02-25T00:00:00"/>
    <s v="GP-Ostrava - Český Pohár 1.kolo"/>
    <s v="KT"/>
    <s v="j"/>
    <s v="Kolář"/>
    <s v="Daniel"/>
    <s v="bez"/>
    <x v="3"/>
    <s v="46"/>
    <n v="1"/>
    <n v="0"/>
    <n v="1"/>
    <n v="0"/>
    <n v="1"/>
    <x v="13"/>
    <n v="1"/>
  </r>
  <r>
    <d v="2017-02-25T00:00:00"/>
    <s v="GP-Ostrava - Český Pohár 1.kolo"/>
    <s v="KT"/>
    <s v="j"/>
    <s v="Lindovský"/>
    <s v="Jiří"/>
    <s v="bez"/>
    <x v="3"/>
    <s v="46"/>
    <n v="0"/>
    <n v="0"/>
    <n v="1"/>
    <n v="0"/>
    <n v="0"/>
    <x v="15"/>
    <n v="0"/>
  </r>
  <r>
    <d v="2017-02-25T00:00:00"/>
    <s v="GP-Ostrava - Český Pohár 1.kolo"/>
    <s v="KT"/>
    <s v="j"/>
    <s v="Freiwald"/>
    <s v="Richard"/>
    <s v="bez"/>
    <x v="3"/>
    <s v="46"/>
    <n v="0"/>
    <n v="0"/>
    <n v="1"/>
    <n v="0"/>
    <n v="0"/>
    <x v="17"/>
    <n v="0"/>
  </r>
  <r>
    <d v="2017-02-25T00:00:00"/>
    <s v="GP-Ostrava - Český Pohár 1.kolo"/>
    <s v="KT"/>
    <s v="j"/>
    <s v="Křížek"/>
    <s v="Šimon"/>
    <s v="bez"/>
    <x v="3"/>
    <s v="46"/>
    <n v="0"/>
    <n v="0"/>
    <n v="1"/>
    <n v="0"/>
    <n v="0"/>
    <x v="11"/>
    <n v="0"/>
  </r>
  <r>
    <d v="2017-02-25T00:00:00"/>
    <s v="GP-Ostrava - Český Pohár 1.kolo"/>
    <s v="KT"/>
    <s v="j"/>
    <s v="Malaczynski"/>
    <s v="Filip"/>
    <s v="bez"/>
    <x v="3"/>
    <s v="46"/>
    <n v="2"/>
    <n v="0"/>
    <n v="2"/>
    <n v="0"/>
    <n v="2"/>
    <x v="84"/>
    <n v="2"/>
  </r>
  <r>
    <d v="2017-02-25T00:00:00"/>
    <s v="GP-Ostrava - Český Pohár 1.kolo"/>
    <s v="KT"/>
    <s v="j"/>
    <s v="Boháč"/>
    <s v="Adam"/>
    <s v="bez"/>
    <x v="3"/>
    <s v="46"/>
    <n v="0"/>
    <n v="0"/>
    <n v="1"/>
    <n v="0"/>
    <n v="0"/>
    <x v="85"/>
    <n v="0"/>
  </r>
  <r>
    <d v="2017-02-25T00:00:00"/>
    <s v="GP-Ostrava - Český Pohár 1.kolo"/>
    <s v="KT"/>
    <s v="j"/>
    <s v="Turčínek"/>
    <s v="Tomáš"/>
    <s v="bez"/>
    <x v="3"/>
    <s v="60"/>
    <n v="0"/>
    <n v="0"/>
    <n v="1"/>
    <n v="0"/>
    <n v="0"/>
    <x v="19"/>
    <n v="0"/>
  </r>
  <r>
    <d v="2017-02-25T00:00:00"/>
    <s v="GP-Ostrava - Český Pohár 1.kolo"/>
    <s v="KT"/>
    <s v="j"/>
    <s v="Motyka"/>
    <s v="Dominik"/>
    <n v="2"/>
    <x v="3"/>
    <s v="73"/>
    <n v="3"/>
    <n v="0"/>
    <n v="1"/>
    <n v="7"/>
    <n v="3"/>
    <x v="12"/>
    <n v="10"/>
  </r>
  <r>
    <d v="2017-02-18T00:00:00"/>
    <s v="Grand Prix Banská Bystrica"/>
    <s v="MVC"/>
    <s v="j"/>
    <s v="Lindovský"/>
    <s v="Jiří"/>
    <s v="bez"/>
    <x v="3"/>
    <s v="46"/>
    <n v="1"/>
    <n v="0"/>
    <n v="1"/>
    <n v="0"/>
    <n v="1"/>
    <x v="15"/>
    <n v="1"/>
  </r>
  <r>
    <d v="2017-02-18T00:00:00"/>
    <s v="Grand Prix Banská Bystrica"/>
    <s v="MVC"/>
    <s v="j"/>
    <s v="Motyka"/>
    <s v="Dominik"/>
    <n v="3"/>
    <x v="3"/>
    <s v="73"/>
    <n v="2"/>
    <n v="0"/>
    <n v="1"/>
    <n v="3"/>
    <n v="2"/>
    <x v="12"/>
    <n v="5"/>
  </r>
  <r>
    <d v="2017-02-18T00:00:00"/>
    <s v="Grand Prix Banská Bystrica"/>
    <s v="MVC"/>
    <s v="j"/>
    <s v="Čerchlová"/>
    <s v="Markéta"/>
    <s v="bez"/>
    <x v="4"/>
    <s v="+63"/>
    <n v="0"/>
    <n v="0"/>
    <n v="2"/>
    <n v="0"/>
    <n v="0"/>
    <x v="21"/>
    <n v="0"/>
  </r>
  <r>
    <d v="2017-02-18T00:00:00"/>
    <s v="Grand Prix Banská Bystrica"/>
    <s v="MVC"/>
    <s v="j"/>
    <s v="Bulka"/>
    <s v="Vojtěch"/>
    <n v="2"/>
    <x v="3"/>
    <s v="42"/>
    <n v="3"/>
    <n v="0"/>
    <n v="1"/>
    <n v="5"/>
    <n v="3"/>
    <x v="14"/>
    <n v="8"/>
  </r>
  <r>
    <d v="2017-02-18T00:00:00"/>
    <s v="Grand Prix Banská Bystrica"/>
    <s v="MVC"/>
    <s v="j"/>
    <s v="Václavková"/>
    <s v="Tereza"/>
    <n v="2"/>
    <x v="4"/>
    <s v="44"/>
    <n v="3"/>
    <n v="0"/>
    <n v="1"/>
    <n v="5"/>
    <n v="3"/>
    <x v="24"/>
    <n v="8"/>
  </r>
  <r>
    <d v="2017-02-18T00:00:00"/>
    <s v="Grand Prix Banská Bystrica"/>
    <s v="MVC"/>
    <s v="j"/>
    <s v="Kokešová"/>
    <s v="Alexandra"/>
    <n v="3"/>
    <x v="4"/>
    <s v="52"/>
    <n v="2"/>
    <n v="0"/>
    <n v="2"/>
    <n v="3"/>
    <n v="2"/>
    <x v="23"/>
    <n v="5"/>
  </r>
  <r>
    <d v="2017-02-18T00:00:00"/>
    <s v="Grand Prix Banská Bystrica"/>
    <s v="MVC"/>
    <s v="j"/>
    <s v="Tycar"/>
    <s v="Štěpán"/>
    <n v="3"/>
    <x v="3"/>
    <s v="46"/>
    <n v="3"/>
    <n v="0"/>
    <n v="1"/>
    <n v="3"/>
    <n v="3"/>
    <x v="10"/>
    <n v="6"/>
  </r>
  <r>
    <d v="2017-02-18T00:00:00"/>
    <s v="Grand Prix Banská Bystrica"/>
    <s v="MVC"/>
    <s v="j"/>
    <s v="Malaczynski"/>
    <s v="Filip"/>
    <s v="bez"/>
    <x v="3"/>
    <s v="46"/>
    <n v="2"/>
    <n v="0"/>
    <n v="2"/>
    <n v="0"/>
    <n v="2"/>
    <x v="84"/>
    <n v="2"/>
  </r>
  <r>
    <d v="2017-02-18T00:00:00"/>
    <s v="Grand Prix Banská Bystrica"/>
    <s v="MVC"/>
    <s v="j"/>
    <s v="Křížek"/>
    <s v="Šimon"/>
    <s v="bez"/>
    <x v="3"/>
    <s v="46"/>
    <n v="2"/>
    <n v="0"/>
    <n v="2"/>
    <n v="0"/>
    <n v="2"/>
    <x v="11"/>
    <n v="2"/>
  </r>
  <r>
    <d v="2017-02-18T00:00:00"/>
    <s v="Grand Prix Banská Bystrica"/>
    <s v="MVC"/>
    <s v="j"/>
    <s v="Meixner"/>
    <s v="Tomáš"/>
    <n v="1"/>
    <x v="3"/>
    <s v="38"/>
    <n v="4"/>
    <n v="0"/>
    <n v="0"/>
    <n v="6"/>
    <n v="4"/>
    <x v="20"/>
    <n v="10"/>
  </r>
  <r>
    <d v="2017-02-19T00:00:00"/>
    <s v="Slezký pohár Opava"/>
    <s v="VC"/>
    <s v="j"/>
    <s v="To"/>
    <s v="Adam"/>
    <n v="5"/>
    <x v="0"/>
    <s v="30"/>
    <n v="2"/>
    <n v="0"/>
    <n v="2"/>
    <n v="0"/>
    <n v="2"/>
    <x v="2"/>
    <n v="2"/>
  </r>
  <r>
    <d v="2017-02-19T00:00:00"/>
    <s v="Slezký pohár Opava"/>
    <s v="VC"/>
    <s v="j"/>
    <s v="Pospíšil"/>
    <s v="Jan"/>
    <s v="bez"/>
    <x v="0"/>
    <s v="36"/>
    <n v="0"/>
    <n v="0"/>
    <n v="2"/>
    <n v="0"/>
    <n v="0"/>
    <x v="86"/>
    <n v="0"/>
  </r>
  <r>
    <d v="2017-02-19T00:00:00"/>
    <s v="Slezký pohár Opava"/>
    <s v="VC"/>
    <s v="j"/>
    <s v="Dryšl"/>
    <s v="Adam"/>
    <s v="bez"/>
    <x v="0"/>
    <s v="38"/>
    <n v="1"/>
    <n v="0"/>
    <n v="2"/>
    <n v="0"/>
    <n v="1"/>
    <x v="87"/>
    <n v="1"/>
  </r>
  <r>
    <d v="2017-02-19T00:00:00"/>
    <s v="Slezký pohár Opava"/>
    <s v="VC"/>
    <s v="j"/>
    <s v="Turek"/>
    <s v="Jakub"/>
    <n v="3"/>
    <x v="0"/>
    <s v="34"/>
    <n v="3"/>
    <n v="0"/>
    <n v="1"/>
    <n v="3"/>
    <n v="3"/>
    <x v="1"/>
    <n v="6"/>
  </r>
  <r>
    <d v="2017-02-19T00:00:00"/>
    <s v="Slezký pohár Opava"/>
    <s v="VC"/>
    <s v="j"/>
    <s v="Schwarz"/>
    <s v="Šimon"/>
    <n v="1"/>
    <x v="0"/>
    <s v="42"/>
    <n v="2"/>
    <n v="0"/>
    <n v="0"/>
    <n v="6"/>
    <n v="2"/>
    <x v="88"/>
    <n v="8"/>
  </r>
  <r>
    <d v="2017-02-19T00:00:00"/>
    <s v="Slezký pohár Opava"/>
    <s v="VC"/>
    <s v="j"/>
    <s v="Kuzník"/>
    <s v="Tadeáš"/>
    <n v="5"/>
    <x v="1"/>
    <s v="38"/>
    <n v="3"/>
    <n v="0"/>
    <n v="2"/>
    <n v="0"/>
    <n v="3"/>
    <x v="66"/>
    <n v="3"/>
  </r>
  <r>
    <d v="2017-02-19T00:00:00"/>
    <s v="Slezký pohár Opava"/>
    <s v="VC"/>
    <s v="j"/>
    <s v="Náplava"/>
    <s v="Richard"/>
    <s v="bez"/>
    <x v="1"/>
    <s v="55"/>
    <n v="0"/>
    <n v="0"/>
    <n v="2"/>
    <n v="0"/>
    <n v="0"/>
    <x v="75"/>
    <n v="0"/>
  </r>
  <r>
    <d v="2017-02-19T00:00:00"/>
    <s v="Slezký pohár Opava"/>
    <s v="VC"/>
    <s v="j"/>
    <s v="Čech"/>
    <s v="Jiří"/>
    <s v="bez"/>
    <x v="1"/>
    <s v="46"/>
    <n v="0"/>
    <n v="0"/>
    <n v="2"/>
    <n v="0"/>
    <n v="0"/>
    <x v="72"/>
    <n v="0"/>
  </r>
  <r>
    <d v="2017-02-19T00:00:00"/>
    <s v="Slezký pohár Opava"/>
    <s v="VC"/>
    <s v="j"/>
    <s v="Vavřina"/>
    <s v="Viktor"/>
    <s v="bez"/>
    <x v="1"/>
    <s v="46"/>
    <n v="0"/>
    <n v="0"/>
    <n v="1"/>
    <n v="0"/>
    <n v="0"/>
    <x v="89"/>
    <n v="0"/>
  </r>
  <r>
    <d v="2017-02-19T00:00:00"/>
    <s v="Slezký pohár Opava"/>
    <s v="VC"/>
    <s v="j"/>
    <s v="Suchan"/>
    <s v="Jan"/>
    <s v="bez"/>
    <x v="1"/>
    <s v="34"/>
    <n v="0"/>
    <n v="0"/>
    <n v="1"/>
    <n v="0"/>
    <n v="0"/>
    <x v="61"/>
    <n v="0"/>
  </r>
  <r>
    <d v="2017-02-19T00:00:00"/>
    <s v="Slezký pohár Opava"/>
    <s v="VC"/>
    <s v="j"/>
    <s v="Rapčanová"/>
    <s v="Alice"/>
    <n v="4"/>
    <x v="2"/>
    <s v="40"/>
    <n v="0"/>
    <n v="0"/>
    <n v="3"/>
    <n v="0"/>
    <n v="0"/>
    <x v="56"/>
    <n v="0"/>
  </r>
  <r>
    <d v="2017-02-19T00:00:00"/>
    <s v="Slezký pohár Opava"/>
    <s v="VC"/>
    <s v="j"/>
    <s v="Rapčanová"/>
    <s v="Silvie"/>
    <n v="1"/>
    <x v="2"/>
    <s v="32"/>
    <n v="2"/>
    <n v="0"/>
    <n v="0"/>
    <n v="6"/>
    <n v="2"/>
    <x v="8"/>
    <n v="8"/>
  </r>
  <r>
    <d v="2017-02-19T00:00:00"/>
    <s v="Slezký pohár Opava"/>
    <s v="VC"/>
    <s v="j"/>
    <s v="Poncza"/>
    <s v="Tomáš"/>
    <s v="bez"/>
    <x v="1"/>
    <s v="46"/>
    <n v="0"/>
    <n v="0"/>
    <n v="2"/>
    <n v="0"/>
    <n v="0"/>
    <x v="90"/>
    <n v="0"/>
  </r>
  <r>
    <d v="2017-02-19T00:00:00"/>
    <s v="Slezký pohár Opava"/>
    <s v="VC"/>
    <s v="j"/>
    <s v="Vojkovský"/>
    <s v="Dalibor"/>
    <n v="2"/>
    <x v="1"/>
    <s v="60"/>
    <n v="1"/>
    <n v="0"/>
    <n v="2"/>
    <n v="5"/>
    <n v="1"/>
    <x v="74"/>
    <n v="6"/>
  </r>
  <r>
    <d v="2017-02-19T00:00:00"/>
    <s v="Slezký pohár Opava"/>
    <s v="VC"/>
    <s v="j"/>
    <s v="Šebesta"/>
    <s v="Jakub"/>
    <s v="bez"/>
    <x v="1"/>
    <s v="38"/>
    <n v="0"/>
    <n v="0"/>
    <n v="1"/>
    <n v="0"/>
    <n v="0"/>
    <x v="91"/>
    <n v="0"/>
  </r>
  <r>
    <d v="2017-02-19T00:00:00"/>
    <s v="Slezký pohár Opava"/>
    <s v="VC"/>
    <s v="j"/>
    <s v="Kožušník"/>
    <s v="Vojtěch"/>
    <s v="bez"/>
    <x v="1"/>
    <s v="42"/>
    <n v="0"/>
    <n v="0"/>
    <n v="3"/>
    <n v="0"/>
    <n v="0"/>
    <x v="92"/>
    <n v="0"/>
  </r>
  <r>
    <d v="2017-02-19T00:00:00"/>
    <s v="Slezký pohár Opava"/>
    <s v="VC"/>
    <s v="j"/>
    <s v="Neumannová"/>
    <s v="Karolína"/>
    <n v="4"/>
    <x v="4"/>
    <s v="+63"/>
    <n v="0"/>
    <n v="0"/>
    <n v="3"/>
    <n v="0"/>
    <n v="0"/>
    <x v="79"/>
    <n v="0"/>
  </r>
  <r>
    <d v="2017-02-19T00:00:00"/>
    <s v="Slezký pohár Opava"/>
    <s v="VC"/>
    <s v="j"/>
    <s v="Benáčková"/>
    <s v="Denisa"/>
    <n v="3"/>
    <x v="4"/>
    <s v="48"/>
    <n v="0"/>
    <n v="0"/>
    <n v="2"/>
    <n v="3"/>
    <n v="0"/>
    <x v="22"/>
    <n v="3"/>
  </r>
  <r>
    <d v="2017-02-19T00:00:00"/>
    <s v="Slezký pohár Opava"/>
    <s v="VC"/>
    <s v="j"/>
    <s v="Ciora"/>
    <s v="Jakub"/>
    <n v="4"/>
    <x v="0"/>
    <s v="24"/>
    <n v="0"/>
    <n v="0"/>
    <n v="3"/>
    <n v="0"/>
    <n v="0"/>
    <x v="93"/>
    <n v="0"/>
  </r>
  <r>
    <d v="2017-02-19T00:00:00"/>
    <s v="Slezký pohár Opava"/>
    <s v="VC"/>
    <s v="j"/>
    <s v="Huvar"/>
    <s v="Matyáš"/>
    <n v="1"/>
    <x v="0"/>
    <s v="34"/>
    <n v="2"/>
    <n v="0"/>
    <n v="0"/>
    <n v="6"/>
    <n v="2"/>
    <x v="94"/>
    <n v="8"/>
  </r>
  <r>
    <d v="2017-02-19T00:00:00"/>
    <s v="Slezký pohár Opava"/>
    <s v="VC"/>
    <s v="j"/>
    <s v="Papavasilevský"/>
    <s v="Marek"/>
    <n v="7"/>
    <x v="0"/>
    <s v="30"/>
    <n v="0"/>
    <n v="0"/>
    <n v="2"/>
    <n v="0"/>
    <n v="0"/>
    <x v="95"/>
    <n v="0"/>
  </r>
  <r>
    <d v="2017-02-19T00:00:00"/>
    <s v="Slezký pohár Opava"/>
    <s v="VC"/>
    <s v="j"/>
    <s v="Chmela"/>
    <s v="Tomáš"/>
    <n v="5"/>
    <x v="0"/>
    <s v="34"/>
    <n v="1"/>
    <n v="0"/>
    <n v="2"/>
    <n v="0"/>
    <n v="1"/>
    <x v="96"/>
    <n v="1"/>
  </r>
  <r>
    <d v="2017-02-19T00:00:00"/>
    <s v="Slezký pohár Opava"/>
    <s v="VC"/>
    <s v="j"/>
    <s v="Kulhánek"/>
    <s v="Adam"/>
    <n v="7"/>
    <x v="0"/>
    <s v="38"/>
    <n v="1"/>
    <n v="0"/>
    <n v="2"/>
    <n v="0"/>
    <n v="1"/>
    <x v="97"/>
    <n v="1"/>
  </r>
  <r>
    <d v="2017-02-19T00:00:00"/>
    <s v="Slezký pohár Opava"/>
    <s v="VC"/>
    <s v="j"/>
    <s v="Kaszperová"/>
    <s v="Kristýna"/>
    <n v="1"/>
    <x v="0"/>
    <s v="42"/>
    <n v="2"/>
    <n v="0"/>
    <n v="0"/>
    <n v="6"/>
    <n v="2"/>
    <x v="98"/>
    <n v="8"/>
  </r>
  <r>
    <d v="2017-02-19T00:00:00"/>
    <s v="Slezký pohár Opava"/>
    <s v="VC"/>
    <s v="j"/>
    <s v="Neuwirt"/>
    <s v="Petr"/>
    <n v="2"/>
    <x v="1"/>
    <s v="27"/>
    <n v="1"/>
    <n v="0"/>
    <n v="1"/>
    <n v="5"/>
    <n v="1"/>
    <x v="99"/>
    <n v="6"/>
  </r>
  <r>
    <d v="2017-02-19T00:00:00"/>
    <s v="Slezký pohár Opava"/>
    <s v="VC"/>
    <s v="j"/>
    <s v="Buranyč"/>
    <s v="Filip"/>
    <n v="2"/>
    <x v="1"/>
    <s v="30"/>
    <n v="3"/>
    <n v="0"/>
    <n v="1"/>
    <n v="5"/>
    <n v="3"/>
    <x v="59"/>
    <n v="8"/>
  </r>
  <r>
    <d v="2017-02-19T00:00:00"/>
    <s v="Slezký pohár Opava"/>
    <s v="VC"/>
    <s v="j"/>
    <s v="Meixner"/>
    <s v="Michal"/>
    <n v="3"/>
    <x v="1"/>
    <s v="34"/>
    <n v="3"/>
    <n v="0"/>
    <n v="1"/>
    <n v="3"/>
    <n v="3"/>
    <x v="6"/>
    <n v="6"/>
  </r>
  <r>
    <d v="2017-02-19T00:00:00"/>
    <s v="Slezký pohár Opava"/>
    <s v="VC"/>
    <s v="j"/>
    <s v="Boháček"/>
    <s v="Jan"/>
    <n v="3"/>
    <x v="1"/>
    <s v="38"/>
    <n v="3"/>
    <n v="0"/>
    <n v="1"/>
    <n v="3"/>
    <n v="3"/>
    <x v="63"/>
    <n v="6"/>
  </r>
  <r>
    <d v="2017-02-19T00:00:00"/>
    <s v="Slezký pohár Opava"/>
    <s v="VC"/>
    <s v="j"/>
    <s v="Kolář"/>
    <s v="Vojtěch"/>
    <n v="7"/>
    <x v="1"/>
    <s v="38"/>
    <n v="2"/>
    <n v="0"/>
    <n v="2"/>
    <n v="0"/>
    <n v="2"/>
    <x v="62"/>
    <n v="2"/>
  </r>
  <r>
    <d v="2017-02-19T00:00:00"/>
    <s v="Slezký pohár Opava"/>
    <s v="VC"/>
    <s v="j"/>
    <s v="Caletka"/>
    <s v="Michal"/>
    <s v="bez"/>
    <x v="1"/>
    <s v="38"/>
    <n v="0"/>
    <n v="0"/>
    <n v="1"/>
    <n v="0"/>
    <n v="0"/>
    <x v="65"/>
    <n v="0"/>
  </r>
  <r>
    <d v="2017-02-19T00:00:00"/>
    <s v="Slezký pohár Opava"/>
    <s v="VC"/>
    <s v="j"/>
    <s v="Huvar"/>
    <s v="Jakub"/>
    <n v="1"/>
    <x v="1"/>
    <s v="42"/>
    <n v="4"/>
    <n v="0"/>
    <n v="1"/>
    <n v="6"/>
    <n v="4"/>
    <x v="5"/>
    <n v="10"/>
  </r>
  <r>
    <d v="2017-02-19T00:00:00"/>
    <s v="Slezký pohár Opava"/>
    <s v="VC"/>
    <s v="j"/>
    <s v="Čebík"/>
    <s v="Filip"/>
    <s v="bez"/>
    <x v="1"/>
    <s v="42"/>
    <n v="2"/>
    <n v="0"/>
    <n v="1"/>
    <n v="0"/>
    <n v="2"/>
    <x v="4"/>
    <n v="2"/>
  </r>
  <r>
    <d v="2017-02-19T00:00:00"/>
    <s v="Slezký pohár Opava"/>
    <s v="VC"/>
    <s v="j"/>
    <s v="Čerchla"/>
    <s v="Michal"/>
    <n v="1"/>
    <x v="1"/>
    <s v="46"/>
    <n v="4"/>
    <n v="0"/>
    <n v="0"/>
    <n v="6"/>
    <n v="4"/>
    <x v="7"/>
    <n v="10"/>
  </r>
  <r>
    <d v="2017-02-19T00:00:00"/>
    <s v="Slezký pohár Opava"/>
    <s v="VC"/>
    <s v="j"/>
    <s v="Caletka"/>
    <s v="Petr"/>
    <n v="5"/>
    <x v="1"/>
    <s v="46"/>
    <n v="1"/>
    <n v="0"/>
    <n v="2"/>
    <n v="0"/>
    <n v="1"/>
    <x v="69"/>
    <n v="1"/>
  </r>
  <r>
    <d v="2017-02-19T00:00:00"/>
    <s v="Slezký pohár Opava"/>
    <s v="VC"/>
    <s v="j"/>
    <s v="Horák"/>
    <s v="Adam"/>
    <n v="2"/>
    <x v="1"/>
    <s v="+60"/>
    <n v="0"/>
    <n v="0"/>
    <n v="2"/>
    <n v="5"/>
    <n v="0"/>
    <x v="77"/>
    <n v="5"/>
  </r>
  <r>
    <d v="2017-02-19T00:00:00"/>
    <s v="Slezký pohár Opava"/>
    <s v="VC"/>
    <s v="j"/>
    <s v="Mikendová"/>
    <s v="Tereza"/>
    <n v="1"/>
    <x v="2"/>
    <s v="48"/>
    <n v="3"/>
    <n v="0"/>
    <n v="0"/>
    <n v="6"/>
    <n v="3"/>
    <x v="58"/>
    <n v="9"/>
  </r>
  <r>
    <d v="2017-02-19T00:00:00"/>
    <s v="Slezký pohár Opava"/>
    <s v="VC"/>
    <s v="j"/>
    <s v="Kuželová"/>
    <s v="Dominika"/>
    <n v="2"/>
    <x v="2"/>
    <s v="48"/>
    <n v="2"/>
    <n v="0"/>
    <n v="1"/>
    <n v="5"/>
    <n v="2"/>
    <x v="9"/>
    <n v="7"/>
  </r>
  <r>
    <d v="2017-02-19T00:00:00"/>
    <s v="Slezký pohár Opava"/>
    <s v="VC"/>
    <s v="j"/>
    <s v="Fráňa"/>
    <s v="Patrik"/>
    <n v="3"/>
    <x v="3"/>
    <s v="38"/>
    <n v="1"/>
    <n v="0"/>
    <n v="2"/>
    <n v="3"/>
    <n v="1"/>
    <x v="80"/>
    <n v="4"/>
  </r>
  <r>
    <d v="2017-02-19T00:00:00"/>
    <s v="Slezký pohár Opava"/>
    <s v="VC"/>
    <s v="j"/>
    <s v="Matýsek"/>
    <s v="Jan"/>
    <n v="2"/>
    <x v="3"/>
    <s v="42"/>
    <n v="3"/>
    <n v="0"/>
    <n v="1"/>
    <n v="5"/>
    <n v="3"/>
    <x v="83"/>
    <n v="8"/>
  </r>
  <r>
    <d v="2017-02-19T00:00:00"/>
    <s v="Slezký pohár Opava"/>
    <s v="VC"/>
    <s v="j"/>
    <s v="Freiwald"/>
    <s v="Richard"/>
    <n v="1"/>
    <x v="3"/>
    <s v="46"/>
    <n v="2"/>
    <n v="0"/>
    <n v="0"/>
    <n v="6"/>
    <n v="2"/>
    <x v="17"/>
    <n v="8"/>
  </r>
  <r>
    <d v="2017-02-19T00:00:00"/>
    <s v="Slezký pohár Opava"/>
    <s v="VC"/>
    <s v="j"/>
    <s v="Kolář"/>
    <s v="Daniel"/>
    <n v="2"/>
    <x v="3"/>
    <s v="46"/>
    <n v="1"/>
    <n v="0"/>
    <n v="1"/>
    <n v="5"/>
    <n v="1"/>
    <x v="13"/>
    <n v="6"/>
  </r>
  <r>
    <d v="2017-02-19T00:00:00"/>
    <s v="Slezký pohár Opava"/>
    <s v="VC"/>
    <s v="j"/>
    <s v="Mička"/>
    <s v="Ladislav"/>
    <n v="3"/>
    <x v="3"/>
    <s v="46"/>
    <n v="0"/>
    <n v="0"/>
    <n v="2"/>
    <n v="3"/>
    <n v="0"/>
    <x v="100"/>
    <n v="3"/>
  </r>
  <r>
    <d v="2017-02-19T00:00:00"/>
    <s v="Slezký pohár Opava"/>
    <s v="VC"/>
    <s v="j"/>
    <s v="Turčínek"/>
    <s v="Tomáš"/>
    <n v="2"/>
    <x v="3"/>
    <s v="50"/>
    <n v="0"/>
    <n v="0"/>
    <n v="2"/>
    <n v="5"/>
    <n v="0"/>
    <x v="19"/>
    <n v="5"/>
  </r>
  <r>
    <d v="2017-02-19T00:00:00"/>
    <s v="Slezký pohár Opava"/>
    <s v="VC"/>
    <s v="j"/>
    <s v="Libenek"/>
    <s v="Štěpán"/>
    <n v="3"/>
    <x v="3"/>
    <s v="42"/>
    <n v="0"/>
    <n v="0"/>
    <n v="2"/>
    <n v="3"/>
    <n v="0"/>
    <x v="101"/>
    <n v="3"/>
  </r>
  <r>
    <d v="2017-03-04T00:00:00"/>
    <s v="Slezký pohár Opava"/>
    <s v="VC"/>
    <s v="j"/>
    <s v="Ciora"/>
    <s v="Jakub"/>
    <s v="bez"/>
    <x v="0"/>
    <s v="24"/>
    <n v="0"/>
    <n v="0"/>
    <n v="2"/>
    <n v="0"/>
    <n v="0"/>
    <x v="93"/>
    <n v="0"/>
  </r>
  <r>
    <d v="2017-03-04T00:00:00"/>
    <s v="O pohár euroregionu Beskydy"/>
    <s v="VC"/>
    <s v="j"/>
    <s v="Dryšl"/>
    <s v="Adam"/>
    <s v="bez"/>
    <x v="0"/>
    <s v="38"/>
    <n v="0"/>
    <n v="0"/>
    <n v="2"/>
    <n v="0"/>
    <n v="0"/>
    <x v="87"/>
    <n v="0"/>
  </r>
  <r>
    <d v="2017-03-04T00:00:00"/>
    <s v="O pohár euroregionu Beskydy"/>
    <s v="VC"/>
    <s v="j"/>
    <s v="Bukovjanová"/>
    <s v="Charlotte"/>
    <s v="bez"/>
    <x v="0"/>
    <s v="38"/>
    <n v="0"/>
    <n v="0"/>
    <n v="3"/>
    <n v="0"/>
    <n v="0"/>
    <x v="102"/>
    <n v="0"/>
  </r>
  <r>
    <d v="2017-03-04T00:00:00"/>
    <s v="O pohár euroregionu Beskydy"/>
    <s v="VC"/>
    <s v="j"/>
    <s v="Martináková"/>
    <s v="Stela"/>
    <n v="2"/>
    <x v="0"/>
    <s v="30"/>
    <n v="1"/>
    <n v="0"/>
    <n v="1"/>
    <n v="5"/>
    <n v="1"/>
    <x v="0"/>
    <n v="6"/>
  </r>
  <r>
    <d v="2017-03-04T00:00:00"/>
    <s v="O pohár euroregionu Beskydy"/>
    <s v="VC"/>
    <s v="j"/>
    <s v="Kulhánek"/>
    <s v="Adam"/>
    <s v="bez"/>
    <x v="0"/>
    <s v="38"/>
    <n v="1"/>
    <n v="0"/>
    <n v="2"/>
    <n v="0"/>
    <n v="1"/>
    <x v="97"/>
    <n v="1"/>
  </r>
  <r>
    <d v="2017-03-04T00:00:00"/>
    <s v="O pohár euroregionu Beskydy"/>
    <s v="VC"/>
    <s v="j"/>
    <s v="Caletka"/>
    <s v="Petr"/>
    <s v="bez"/>
    <x v="1"/>
    <s v="46"/>
    <n v="1"/>
    <n v="0"/>
    <n v="3"/>
    <n v="0"/>
    <n v="1"/>
    <x v="69"/>
    <n v="1"/>
  </r>
  <r>
    <d v="2017-03-04T00:00:00"/>
    <s v="O pohár euroregionu Beskydy"/>
    <s v="VC"/>
    <s v="j"/>
    <s v="Caletka"/>
    <s v="Michal"/>
    <s v="bez"/>
    <x v="1"/>
    <s v="38"/>
    <n v="0"/>
    <n v="0"/>
    <n v="2"/>
    <n v="0"/>
    <n v="0"/>
    <x v="65"/>
    <n v="0"/>
  </r>
  <r>
    <d v="2017-03-04T00:00:00"/>
    <s v="O pohár euroregionu Beskydy"/>
    <s v="VC"/>
    <s v="j"/>
    <s v="Suchan"/>
    <s v="Jan"/>
    <s v="bez"/>
    <x v="1"/>
    <s v="34"/>
    <n v="0"/>
    <n v="0"/>
    <n v="2"/>
    <n v="0"/>
    <n v="0"/>
    <x v="61"/>
    <n v="0"/>
  </r>
  <r>
    <d v="2017-03-04T00:00:00"/>
    <s v="O pohár euroregionu Beskydy"/>
    <s v="VC"/>
    <s v="j"/>
    <s v="Matušek"/>
    <s v="Jakub"/>
    <s v="bez"/>
    <x v="1"/>
    <s v="34"/>
    <n v="0"/>
    <n v="0"/>
    <n v="1"/>
    <n v="0"/>
    <n v="0"/>
    <x v="60"/>
    <n v="0"/>
  </r>
  <r>
    <d v="2017-03-04T00:00:00"/>
    <s v="O pohár euroregionu Beskydy"/>
    <s v="VC"/>
    <s v="j"/>
    <s v="Rapčanová"/>
    <s v="Silvie"/>
    <n v="3"/>
    <x v="2"/>
    <s v="32"/>
    <n v="1"/>
    <n v="0"/>
    <n v="2"/>
    <n v="3"/>
    <n v="1"/>
    <x v="8"/>
    <n v="4"/>
  </r>
  <r>
    <d v="2017-03-04T00:00:00"/>
    <s v="O pohár euroregionu Beskydy"/>
    <s v="VC"/>
    <s v="j"/>
    <s v="Rapčanová"/>
    <s v="Alice"/>
    <n v="3"/>
    <x v="2"/>
    <s v="40"/>
    <n v="1"/>
    <n v="0"/>
    <n v="2"/>
    <n v="3"/>
    <n v="1"/>
    <x v="56"/>
    <n v="4"/>
  </r>
  <r>
    <d v="2017-03-04T00:00:00"/>
    <s v="O pohár euroregionu Beskydy"/>
    <s v="VC"/>
    <s v="j"/>
    <s v="Hegner"/>
    <s v="Leoš"/>
    <s v="bez"/>
    <x v="1"/>
    <s v="46"/>
    <n v="0"/>
    <n v="0"/>
    <n v="4"/>
    <n v="0"/>
    <n v="0"/>
    <x v="70"/>
    <n v="0"/>
  </r>
  <r>
    <d v="2017-03-04T00:00:00"/>
    <s v="O pohár euroregionu Beskydy"/>
    <s v="VC"/>
    <s v="j"/>
    <s v="Kožušník"/>
    <s v="Vojtěch"/>
    <s v="bez"/>
    <x v="1"/>
    <s v="42"/>
    <n v="0"/>
    <n v="0"/>
    <n v="2"/>
    <n v="0"/>
    <n v="0"/>
    <x v="92"/>
    <n v="0"/>
  </r>
  <r>
    <d v="2017-03-04T00:00:00"/>
    <s v="O pohár euroregionu Beskydy"/>
    <s v="VC"/>
    <s v="j"/>
    <s v="Benáčková"/>
    <s v="Denisa"/>
    <s v="bez"/>
    <x v="4"/>
    <s v="44"/>
    <n v="0"/>
    <n v="0"/>
    <n v="3"/>
    <n v="0"/>
    <n v="0"/>
    <x v="22"/>
    <n v="0"/>
  </r>
  <r>
    <d v="2017-03-04T00:00:00"/>
    <s v="O pohár euroregionu Beskydy"/>
    <s v="VC"/>
    <s v="j"/>
    <s v="Bulka"/>
    <s v="Vojtěch"/>
    <n v="1"/>
    <x v="3"/>
    <s v="42"/>
    <n v="3"/>
    <n v="0"/>
    <n v="0"/>
    <n v="6"/>
    <n v="3"/>
    <x v="14"/>
    <n v="9"/>
  </r>
  <r>
    <d v="2017-03-04T00:00:00"/>
    <s v="O pohár euroregionu Beskydy"/>
    <s v="VC"/>
    <s v="j"/>
    <s v="Turčínek"/>
    <s v="Tomáš"/>
    <n v="3"/>
    <x v="3"/>
    <s v="60"/>
    <n v="0"/>
    <n v="0"/>
    <n v="2"/>
    <n v="3"/>
    <n v="0"/>
    <x v="19"/>
    <n v="3"/>
  </r>
  <r>
    <d v="2017-03-04T00:00:00"/>
    <s v="O pohár euroregionu Beskydy"/>
    <s v="VC"/>
    <s v="j"/>
    <s v="Libenek"/>
    <s v="Štěpán"/>
    <n v="3"/>
    <x v="3"/>
    <s v="42"/>
    <n v="1"/>
    <n v="0"/>
    <n v="2"/>
    <n v="3"/>
    <n v="1"/>
    <x v="101"/>
    <n v="4"/>
  </r>
  <r>
    <d v="2017-03-04T00:00:00"/>
    <s v="O pohár euroregionu Beskydy"/>
    <s v="VC"/>
    <s v="j"/>
    <s v="Fráňa"/>
    <s v="Patrik"/>
    <s v="bez"/>
    <x v="3"/>
    <s v="38"/>
    <n v="0"/>
    <n v="0"/>
    <n v="3"/>
    <n v="0"/>
    <n v="0"/>
    <x v="80"/>
    <n v="0"/>
  </r>
  <r>
    <d v="2017-03-11T00:00:00"/>
    <s v="MVC - Pezinok -  XXIX.Ročník"/>
    <s v="MVC"/>
    <s v="j"/>
    <s v="Rapčanová"/>
    <s v="Silvie"/>
    <s v="bez"/>
    <x v="2"/>
    <s v="32"/>
    <n v="0"/>
    <n v="0"/>
    <n v="2"/>
    <n v="0"/>
    <n v="0"/>
    <x v="8"/>
    <n v="0"/>
  </r>
  <r>
    <d v="2017-03-11T00:00:00"/>
    <s v="MVC - Pezinok -  XXIX.Ročník"/>
    <s v="MVC"/>
    <s v="j"/>
    <s v="Rapčanová"/>
    <s v="Alice"/>
    <s v="bez"/>
    <x v="2"/>
    <s v="40"/>
    <n v="0"/>
    <n v="0"/>
    <n v="2"/>
    <n v="0"/>
    <n v="0"/>
    <x v="56"/>
    <n v="0"/>
  </r>
  <r>
    <d v="2017-03-11T00:00:00"/>
    <s v="MVC - Pezinok -  XXIX.Ročník"/>
    <s v="MVC"/>
    <s v="j"/>
    <s v="Neuwirt"/>
    <s v="Petr"/>
    <s v="bez"/>
    <x v="1"/>
    <s v="30"/>
    <n v="0"/>
    <n v="0"/>
    <n v="1"/>
    <n v="0"/>
    <n v="0"/>
    <x v="99"/>
    <n v="0"/>
  </r>
  <r>
    <d v="2017-03-11T00:00:00"/>
    <s v="MVC - Pezinok -  XXIX.Ročník"/>
    <s v="MVC"/>
    <s v="j"/>
    <s v="Meixner"/>
    <s v="Michal"/>
    <s v="bez"/>
    <x v="1"/>
    <s v="38"/>
    <n v="0"/>
    <n v="0"/>
    <n v="1"/>
    <n v="0"/>
    <n v="0"/>
    <x v="6"/>
    <n v="0"/>
  </r>
  <r>
    <d v="2017-03-11T00:00:00"/>
    <s v="MVC - Pezinok -  XXIX.Ročník"/>
    <s v="MVC"/>
    <s v="j"/>
    <s v="Huvar"/>
    <s v="Jakub"/>
    <n v="2"/>
    <x v="1"/>
    <s v="42"/>
    <n v="3"/>
    <n v="0"/>
    <n v="1"/>
    <n v="5"/>
    <n v="3"/>
    <x v="5"/>
    <n v="8"/>
  </r>
  <r>
    <d v="2017-03-11T00:00:00"/>
    <s v="MVC - Pezinok -  XXIX.Ročník"/>
    <s v="MVC"/>
    <s v="j"/>
    <s v="Čebík"/>
    <s v="Filip"/>
    <n v="5"/>
    <x v="1"/>
    <s v="42"/>
    <n v="2"/>
    <n v="0"/>
    <n v="2"/>
    <n v="0"/>
    <n v="2"/>
    <x v="4"/>
    <n v="2"/>
  </r>
  <r>
    <d v="2017-03-11T00:00:00"/>
    <s v="MVC - Pezinok -  XXIX.Ročník"/>
    <s v="MVC"/>
    <s v="j"/>
    <s v="Čerchla"/>
    <s v="Michal"/>
    <n v="9"/>
    <x v="1"/>
    <s v="46"/>
    <n v="1"/>
    <n v="0"/>
    <n v="2"/>
    <n v="0"/>
    <n v="1"/>
    <x v="7"/>
    <n v="1"/>
  </r>
  <r>
    <d v="2017-03-11T00:00:00"/>
    <s v="MVC - Pezinok -  XXIX.Ročník"/>
    <s v="MVC"/>
    <s v="j"/>
    <s v="Horák"/>
    <s v="Adam"/>
    <n v="2"/>
    <x v="1"/>
    <s v="+65"/>
    <n v="2"/>
    <n v="0"/>
    <n v="1"/>
    <n v="5"/>
    <n v="2"/>
    <x v="77"/>
    <n v="7"/>
  </r>
  <r>
    <d v="2017-03-11T00:00:00"/>
    <s v="MVC - Pezinok -  XXIX.Ročník"/>
    <s v="MVC"/>
    <s v="j"/>
    <s v="Václavková"/>
    <s v="Tereza"/>
    <n v="3"/>
    <x v="4"/>
    <s v="48"/>
    <n v="2"/>
    <n v="0"/>
    <n v="2"/>
    <n v="3"/>
    <n v="2"/>
    <x v="24"/>
    <n v="5"/>
  </r>
  <r>
    <d v="2017-03-11T00:00:00"/>
    <s v="MVC - Pezinok -  XXIX.Ročník"/>
    <s v="MVC"/>
    <s v="j"/>
    <s v="Benáčková"/>
    <s v="Denisa"/>
    <s v="bez"/>
    <x v="4"/>
    <s v="48"/>
    <n v="0"/>
    <n v="0"/>
    <n v="2"/>
    <n v="0"/>
    <n v="0"/>
    <x v="22"/>
    <n v="0"/>
  </r>
  <r>
    <d v="2017-03-11T00:00:00"/>
    <s v="MVC - Pezinok -  XXIX.Ročník"/>
    <s v="MVC"/>
    <s v="j"/>
    <s v="Kokešová"/>
    <s v="Alexandra"/>
    <n v="2"/>
    <x v="4"/>
    <s v="57"/>
    <n v="3"/>
    <n v="0"/>
    <n v="2"/>
    <n v="5"/>
    <n v="3"/>
    <x v="23"/>
    <n v="8"/>
  </r>
  <r>
    <d v="2017-03-11T00:00:00"/>
    <s v="MVC - Pezinok -  XXIX.Ročník"/>
    <s v="MVC"/>
    <s v="j"/>
    <s v="Čerchlová"/>
    <s v="Markéta"/>
    <s v="bez"/>
    <x v="4"/>
    <s v="+63"/>
    <n v="0"/>
    <n v="0"/>
    <n v="4"/>
    <n v="0"/>
    <n v="0"/>
    <x v="21"/>
    <n v="0"/>
  </r>
  <r>
    <d v="2017-03-11T00:00:00"/>
    <s v="MVC - Pezinok -  XXIX.Ročník"/>
    <s v="MVC"/>
    <s v="j"/>
    <s v="Meixner"/>
    <s v="Tomáš"/>
    <n v="5"/>
    <x v="3"/>
    <s v="38"/>
    <n v="2"/>
    <n v="0"/>
    <n v="2"/>
    <n v="0"/>
    <n v="2"/>
    <x v="20"/>
    <n v="2"/>
  </r>
  <r>
    <d v="2017-03-11T00:00:00"/>
    <s v="MVC - Pezinok -  XXIX.Ročník"/>
    <s v="MVC"/>
    <s v="j"/>
    <s v="Hisem"/>
    <s v="Matěj"/>
    <s v="bez"/>
    <x v="3"/>
    <s v="42"/>
    <n v="0"/>
    <n v="0"/>
    <n v="1"/>
    <n v="0"/>
    <n v="0"/>
    <x v="82"/>
    <n v="0"/>
  </r>
  <r>
    <d v="2017-03-11T00:00:00"/>
    <s v="MVC - Pezinok -  XXIX.Ročník"/>
    <s v="MVC"/>
    <s v="j"/>
    <s v="Tycar"/>
    <s v="Štěpán"/>
    <n v="5"/>
    <x v="3"/>
    <s v="46"/>
    <n v="2"/>
    <n v="0"/>
    <n v="2"/>
    <n v="0"/>
    <n v="2"/>
    <x v="10"/>
    <n v="2"/>
  </r>
  <r>
    <d v="2017-03-11T00:00:00"/>
    <s v="MVC - Pezinok -  XXIX.Ročník"/>
    <s v="MVC"/>
    <s v="j"/>
    <s v="Lindovský"/>
    <s v="Jiří"/>
    <s v="bez"/>
    <x v="3"/>
    <s v="46"/>
    <n v="1"/>
    <n v="0"/>
    <n v="2"/>
    <n v="0"/>
    <n v="1"/>
    <x v="15"/>
    <n v="1"/>
  </r>
  <r>
    <d v="2017-03-18T00:00:00"/>
    <s v="Memoriál Jana Stankoviče - Ostrava - ČP"/>
    <s v="KT"/>
    <s v="j"/>
    <s v="Kuncová"/>
    <s v="Viktorie"/>
    <n v="2"/>
    <x v="10"/>
    <s v="48"/>
    <n v="0"/>
    <n v="0"/>
    <n v="2"/>
    <n v="7"/>
    <n v="0"/>
    <x v="33"/>
    <n v="7"/>
  </r>
  <r>
    <d v="2017-03-18T00:00:00"/>
    <s v="Memoriál Jana Stankoviče - Ostrava - ČP"/>
    <s v="KT"/>
    <s v="j"/>
    <s v="Kohn"/>
    <s v="Tomáš"/>
    <n v="4"/>
    <x v="8"/>
    <s v="66"/>
    <n v="2"/>
    <n v="0"/>
    <n v="3"/>
    <n v="3"/>
    <n v="2"/>
    <x v="46"/>
    <n v="5"/>
  </r>
  <r>
    <d v="2017-03-18T00:00:00"/>
    <s v="Memoriál Jana Stankoviče - Ostrava - ČP"/>
    <s v="KT"/>
    <s v="j"/>
    <s v="Kohn"/>
    <s v="Pavel"/>
    <n v="3"/>
    <x v="8"/>
    <s v="73"/>
    <n v="2"/>
    <n v="0"/>
    <n v="1"/>
    <n v="5"/>
    <n v="2"/>
    <x v="42"/>
    <n v="7"/>
  </r>
  <r>
    <d v="2017-03-18T00:00:00"/>
    <s v="Memoriál Jana Stankoviče - Ostrava - ČP"/>
    <s v="KT"/>
    <s v="j"/>
    <s v="Pátek"/>
    <s v="Jan"/>
    <n v="3"/>
    <x v="8"/>
    <s v="81"/>
    <n v="1"/>
    <n v="0"/>
    <n v="1"/>
    <n v="5"/>
    <n v="1"/>
    <x v="49"/>
    <n v="6"/>
  </r>
  <r>
    <d v="2017-03-18T00:00:00"/>
    <s v="Memoriál Jana Stankoviče - Ostrava - ČP"/>
    <s v="KT"/>
    <s v="j"/>
    <s v="Svoboda"/>
    <s v="Jiří"/>
    <n v="2"/>
    <x v="8"/>
    <s v="90"/>
    <n v="2"/>
    <n v="0"/>
    <n v="1"/>
    <n v="7"/>
    <n v="2"/>
    <x v="48"/>
    <n v="9"/>
  </r>
  <r>
    <d v="2017-03-18T00:00:00"/>
    <s v="Memoriál Jana Stankoviče - Ostrava - ČP"/>
    <s v="KT"/>
    <s v="j"/>
    <s v="Král"/>
    <s v="Jakub"/>
    <n v="3"/>
    <x v="8"/>
    <s v="+100"/>
    <n v="2"/>
    <n v="0"/>
    <n v="2"/>
    <n v="5"/>
    <n v="2"/>
    <x v="45"/>
    <n v="7"/>
  </r>
  <r>
    <d v="2017-03-18T00:00:00"/>
    <s v="Dorostenecká liga - 1.kolo - Brno"/>
    <s v="DL"/>
    <s v="d"/>
    <s v="Chlopčík"/>
    <s v="Ondřej"/>
    <m/>
    <x v="7"/>
    <s v="81"/>
    <n v="4"/>
    <n v="0"/>
    <n v="0"/>
    <n v="0"/>
    <n v="8"/>
    <x v="35"/>
    <n v="8"/>
  </r>
  <r>
    <d v="2017-03-18T00:00:00"/>
    <s v="Dorostenecká liga - 1.kolo - Brno"/>
    <s v="DL"/>
    <s v="d"/>
    <s v="Silvestr"/>
    <s v="Matěj"/>
    <m/>
    <x v="7"/>
    <s v="81"/>
    <n v="3"/>
    <n v="0"/>
    <n v="0"/>
    <n v="0"/>
    <n v="6"/>
    <x v="36"/>
    <n v="6"/>
  </r>
  <r>
    <d v="2017-03-18T00:00:00"/>
    <s v="Dorostenecká liga - 1.kolo - Brno"/>
    <s v="DL"/>
    <s v="d"/>
    <s v="Šimek"/>
    <s v="Daniel"/>
    <m/>
    <x v="7"/>
    <s v="60"/>
    <n v="1"/>
    <n v="0"/>
    <n v="0"/>
    <n v="0"/>
    <n v="2"/>
    <x v="34"/>
    <n v="2"/>
  </r>
  <r>
    <d v="2017-03-18T00:00:00"/>
    <s v="Dorostenecká liga - 1.kolo - Brno"/>
    <s v="DL"/>
    <s v="d"/>
    <s v="Pavlica"/>
    <s v="Tomáš"/>
    <m/>
    <x v="7"/>
    <s v="90"/>
    <n v="1"/>
    <n v="0"/>
    <n v="1"/>
    <n v="0"/>
    <n v="2"/>
    <x v="41"/>
    <n v="2"/>
  </r>
  <r>
    <d v="2017-03-18T00:00:00"/>
    <s v="Dorostenecká liga - 1.kolo - Brno"/>
    <s v="DL"/>
    <s v="d"/>
    <s v="Kresta"/>
    <s v="Matěj"/>
    <m/>
    <x v="7"/>
    <s v="66"/>
    <n v="1"/>
    <n v="0"/>
    <n v="1"/>
    <n v="0"/>
    <n v="2"/>
    <x v="38"/>
    <n v="2"/>
  </r>
  <r>
    <d v="2017-03-18T00:00:00"/>
    <s v="Dorostenecká liga - 1.kolo - Brno"/>
    <s v="DL"/>
    <s v="d"/>
    <s v="Franek"/>
    <s v="Patrik"/>
    <m/>
    <x v="7"/>
    <s v="66"/>
    <n v="0"/>
    <n v="0"/>
    <n v="1"/>
    <n v="0"/>
    <n v="0"/>
    <x v="103"/>
    <n v="0"/>
  </r>
  <r>
    <d v="2017-03-18T00:00:00"/>
    <s v="Dorostenecká liga - 1.kolo - Brno"/>
    <s v="DL"/>
    <s v="d"/>
    <s v="Rovenský"/>
    <s v="Ondřej"/>
    <m/>
    <x v="7"/>
    <s v="73"/>
    <n v="0"/>
    <n v="0"/>
    <n v="2"/>
    <n v="0"/>
    <n v="0"/>
    <x v="54"/>
    <n v="0"/>
  </r>
  <r>
    <d v="2017-03-18T00:00:00"/>
    <s v="Dorostenecká liga - 1.kolo - Brno"/>
    <s v="DL"/>
    <s v="d"/>
    <s v="Malaczynski"/>
    <s v="Filip"/>
    <m/>
    <x v="7"/>
    <s v="50"/>
    <n v="0"/>
    <n v="0"/>
    <n v="2"/>
    <n v="0"/>
    <n v="0"/>
    <x v="84"/>
    <n v="0"/>
  </r>
  <r>
    <d v="2017-03-18T00:00:00"/>
    <s v="Dorostenecká liga - 1.kolo - Brno"/>
    <s v="DL"/>
    <s v="d"/>
    <s v="Král"/>
    <s v="Jan"/>
    <m/>
    <x v="7"/>
    <s v="81"/>
    <n v="0"/>
    <n v="0"/>
    <n v="1"/>
    <n v="0"/>
    <n v="0"/>
    <x v="37"/>
    <n v="0"/>
  </r>
  <r>
    <d v="2017-03-18T00:00:00"/>
    <s v="Dorostenecká liga - 1.kolo - Brno"/>
    <s v="DL"/>
    <s v="d"/>
    <s v="Mojžíšek"/>
    <s v="Lukáš"/>
    <m/>
    <x v="7"/>
    <s v="73"/>
    <n v="0"/>
    <n v="0"/>
    <n v="1"/>
    <n v="0"/>
    <n v="0"/>
    <x v="39"/>
    <n v="0"/>
  </r>
  <r>
    <d v="2017-03-18T00:00:00"/>
    <s v="Dorostenecká liga - 1.kolo - Brno"/>
    <s v="DL"/>
    <s v="d"/>
    <s v="Dvořáček"/>
    <s v="Adam"/>
    <m/>
    <x v="7"/>
    <s v="73"/>
    <n v="0"/>
    <n v="0"/>
    <n v="1"/>
    <n v="0"/>
    <n v="0"/>
    <x v="53"/>
    <n v="0"/>
  </r>
  <r>
    <d v="2017-03-18T00:00:00"/>
    <s v="Dorostenecká liga - 1.kolo - Brno"/>
    <s v="DL"/>
    <s v="d"/>
    <s v="Král"/>
    <s v="Miroslav"/>
    <m/>
    <x v="7"/>
    <s v="60"/>
    <n v="0"/>
    <n v="0"/>
    <n v="0"/>
    <n v="0"/>
    <n v="0"/>
    <x v="40"/>
    <n v="0"/>
  </r>
  <r>
    <d v="2017-03-18T00:00:00"/>
    <s v="Dorostenecká liga - 1.kolo - Brno"/>
    <s v="DL"/>
    <s v="d"/>
    <s v="Hráček"/>
    <s v="Ondřej"/>
    <m/>
    <x v="7"/>
    <s v="60"/>
    <n v="0"/>
    <n v="0"/>
    <n v="0"/>
    <n v="0"/>
    <n v="0"/>
    <x v="104"/>
    <n v="0"/>
  </r>
  <r>
    <d v="2017-03-25T00:00:00"/>
    <s v="Kvalifikační turnaj - Jablonec nad Nisou"/>
    <s v="KT"/>
    <s v="j"/>
    <s v="Meixner"/>
    <s v="Tomáš"/>
    <n v="7"/>
    <x v="3"/>
    <s v="38"/>
    <n v="3"/>
    <n v="0"/>
    <n v="2"/>
    <n v="2"/>
    <n v="3"/>
    <x v="20"/>
    <n v="5"/>
  </r>
  <r>
    <d v="2017-03-25T00:00:00"/>
    <s v="Kvalifikační turnaj - Jablonec nad Nisou"/>
    <s v="KT"/>
    <s v="j"/>
    <s v="Fráňa"/>
    <s v="Patrik"/>
    <n v="9"/>
    <x v="3"/>
    <s v="38"/>
    <n v="2"/>
    <n v="0"/>
    <n v="2"/>
    <n v="0"/>
    <n v="2"/>
    <x v="80"/>
    <n v="2"/>
  </r>
  <r>
    <d v="2017-03-25T00:00:00"/>
    <s v="Kvalifikační turnaj - Jablonec nad Nisou"/>
    <s v="KT"/>
    <s v="j"/>
    <s v="Hisem"/>
    <s v="Matěj"/>
    <s v="bez"/>
    <x v="3"/>
    <s v="42"/>
    <n v="1"/>
    <n v="0"/>
    <n v="2"/>
    <n v="0"/>
    <n v="1"/>
    <x v="82"/>
    <n v="1"/>
  </r>
  <r>
    <d v="2017-03-25T00:00:00"/>
    <s v="Kvalifikační turnaj - Jablonec nad Nisou"/>
    <s v="KT"/>
    <s v="j"/>
    <s v="Libenek"/>
    <s v="Štěpán"/>
    <s v="bez"/>
    <x v="3"/>
    <s v="42"/>
    <n v="0"/>
    <n v="0"/>
    <n v="1"/>
    <n v="0"/>
    <n v="0"/>
    <x v="101"/>
    <n v="0"/>
  </r>
  <r>
    <d v="2017-03-25T00:00:00"/>
    <s v="Kvalifikační turnaj - Jablonec nad Nisou"/>
    <s v="KT"/>
    <s v="j"/>
    <s v="Bulka"/>
    <s v="Vojtěch"/>
    <n v="3"/>
    <x v="3"/>
    <s v="42"/>
    <n v="5"/>
    <n v="0"/>
    <n v="1"/>
    <n v="5"/>
    <n v="5"/>
    <x v="14"/>
    <n v="10"/>
  </r>
  <r>
    <d v="2017-03-25T00:00:00"/>
    <s v="Kvalifikační turnaj - Jablonec nad Nisou"/>
    <s v="KT"/>
    <s v="j"/>
    <s v="Kolář"/>
    <s v="Daniel"/>
    <s v="bez"/>
    <x v="3"/>
    <s v="46"/>
    <n v="0"/>
    <n v="0"/>
    <n v="1"/>
    <n v="0"/>
    <n v="0"/>
    <x v="13"/>
    <n v="0"/>
  </r>
  <r>
    <d v="2017-03-25T00:00:00"/>
    <s v="Kvalifikační turnaj - Jablonec nad Nisou"/>
    <s v="KT"/>
    <s v="j"/>
    <s v="Lindovský"/>
    <s v="Jiří"/>
    <n v="2"/>
    <x v="3"/>
    <s v="46"/>
    <n v="3"/>
    <n v="0"/>
    <n v="1"/>
    <n v="7"/>
    <n v="3"/>
    <x v="15"/>
    <n v="10"/>
  </r>
  <r>
    <d v="2017-03-25T00:00:00"/>
    <s v="Kvalifikační turnaj - Jablonec nad Nisou"/>
    <s v="KT"/>
    <s v="j"/>
    <s v="Malaczynski"/>
    <s v="Filip"/>
    <s v="bez"/>
    <x v="3"/>
    <s v="46"/>
    <n v="1"/>
    <n v="0"/>
    <n v="2"/>
    <n v="0"/>
    <n v="1"/>
    <x v="84"/>
    <n v="1"/>
  </r>
  <r>
    <d v="2017-03-25T00:00:00"/>
    <s v="Kvalifikační turnaj - Jablonec nad Nisou"/>
    <s v="KT"/>
    <s v="j"/>
    <s v="Zabek"/>
    <s v="Matyáš"/>
    <s v="bez"/>
    <x v="3"/>
    <s v="46"/>
    <n v="0"/>
    <n v="0"/>
    <n v="1"/>
    <n v="0"/>
    <n v="0"/>
    <x v="18"/>
    <n v="0"/>
  </r>
  <r>
    <d v="2017-03-25T00:00:00"/>
    <s v="Kvalifikační turnaj - Jablonec nad Nisou"/>
    <s v="KT"/>
    <s v="j"/>
    <s v="Václavková"/>
    <s v="Tereza"/>
    <n v="7"/>
    <x v="4"/>
    <s v="48"/>
    <n v="2"/>
    <n v="0"/>
    <n v="2"/>
    <n v="2"/>
    <n v="2"/>
    <x v="24"/>
    <n v="4"/>
  </r>
  <r>
    <d v="2017-03-25T00:00:00"/>
    <s v="Kvalifikační turnaj - Jablonec nad Nisou"/>
    <s v="KT"/>
    <s v="j"/>
    <s v="Kokešová"/>
    <s v="Alexandra"/>
    <n v="5"/>
    <x v="4"/>
    <s v="57"/>
    <n v="3"/>
    <n v="0"/>
    <n v="2"/>
    <n v="3"/>
    <n v="3"/>
    <x v="23"/>
    <n v="6"/>
  </r>
  <r>
    <d v="2017-03-25T00:00:00"/>
    <s v="Kvalifikační turnaj - Jablonec nad Nisou"/>
    <s v="KT"/>
    <s v="j"/>
    <s v="Otáhalová"/>
    <s v="Magdalena"/>
    <n v="5"/>
    <x v="4"/>
    <s v="48"/>
    <n v="2"/>
    <n v="0"/>
    <n v="2"/>
    <n v="3"/>
    <n v="2"/>
    <x v="78"/>
    <n v="5"/>
  </r>
  <r>
    <d v="2017-03-25T00:00:00"/>
    <s v="Kvalifikační turnaj - Jablonec nad Nisou"/>
    <s v="KT"/>
    <s v="j"/>
    <s v="Turčínek"/>
    <s v="Tomáš"/>
    <n v="9"/>
    <x v="3"/>
    <s v="60"/>
    <n v="2"/>
    <n v="0"/>
    <n v="2"/>
    <n v="0"/>
    <n v="2"/>
    <x v="19"/>
    <n v="2"/>
  </r>
  <r>
    <d v="2017-03-25T00:00:00"/>
    <s v="Kvalifikační turnaj - Jablonec nad Nisou"/>
    <s v="KT"/>
    <s v="j"/>
    <s v="Čerchlová"/>
    <s v="Markéta"/>
    <n v="7"/>
    <x v="4"/>
    <s v="+63"/>
    <n v="2"/>
    <n v="0"/>
    <n v="2"/>
    <n v="2"/>
    <n v="2"/>
    <x v="21"/>
    <n v="4"/>
  </r>
  <r>
    <d v="2017-03-26T00:00:00"/>
    <s v="Kvalifikační turnaj - Jablonec nad Nisou"/>
    <s v="KT"/>
    <s v="j"/>
    <s v="Kuncová"/>
    <s v="Viktorie"/>
    <n v="4"/>
    <x v="6"/>
    <s v="48"/>
    <n v="2"/>
    <n v="0"/>
    <n v="3"/>
    <n v="3"/>
    <n v="2"/>
    <x v="33"/>
    <n v="5"/>
  </r>
  <r>
    <d v="2017-03-26T00:00:00"/>
    <s v="Kvalifikační turnaj - Jablonec nad Nisou"/>
    <s v="KT"/>
    <s v="j"/>
    <s v="Silvestr"/>
    <s v="Matěj"/>
    <n v="2"/>
    <x v="7"/>
    <s v="81"/>
    <n v="4"/>
    <n v="0"/>
    <n v="1"/>
    <n v="7"/>
    <n v="4"/>
    <x v="36"/>
    <n v="11"/>
  </r>
  <r>
    <d v="2017-03-26T00:00:00"/>
    <s v="Kvalifikační turnaj - Jablonec nad Nisou"/>
    <s v="KT"/>
    <s v="j"/>
    <s v="Král"/>
    <s v="Jan"/>
    <n v="3"/>
    <x v="7"/>
    <s v="90"/>
    <n v="2"/>
    <n v="0"/>
    <n v="1"/>
    <n v="5"/>
    <n v="2"/>
    <x v="37"/>
    <n v="7"/>
  </r>
  <r>
    <d v="2017-03-26T00:00:00"/>
    <s v="Kvalifikační turnaj - Jablonec nad Nisou"/>
    <s v="KT"/>
    <s v="j"/>
    <s v="Ondrašíková"/>
    <s v="Eva"/>
    <n v="6"/>
    <x v="6"/>
    <s v="+70"/>
    <n v="1"/>
    <n v="0"/>
    <n v="4"/>
    <n v="2"/>
    <n v="1"/>
    <x v="31"/>
    <n v="3"/>
  </r>
  <r>
    <d v="2017-03-26T00:00:00"/>
    <s v="Kvalifikační turnaj - Jablonec nad Nisou"/>
    <s v="KT"/>
    <s v="j"/>
    <s v="Polášková"/>
    <s v="Kristýna"/>
    <n v="2"/>
    <x v="9"/>
    <s v="63"/>
    <n v="2"/>
    <n v="0"/>
    <n v="1"/>
    <n v="7"/>
    <n v="2"/>
    <x v="47"/>
    <n v="9"/>
  </r>
  <r>
    <d v="2017-03-26T00:00:00"/>
    <s v="Kvalifikační turnaj - Jablonec nad Nisou"/>
    <s v="KT"/>
    <s v="j"/>
    <s v="Král"/>
    <s v="Jakub"/>
    <n v="3"/>
    <x v="5"/>
    <s v="+100"/>
    <n v="0"/>
    <n v="0"/>
    <n v="2"/>
    <n v="5"/>
    <n v="0"/>
    <x v="45"/>
    <n v="5"/>
  </r>
  <r>
    <d v="2017-03-24T00:00:00"/>
    <s v="Extraliga mužů 2017 - I. kolo - Ostrava"/>
    <s v="EXL"/>
    <s v="d"/>
    <s v="Kohn"/>
    <s v="Tomáš"/>
    <m/>
    <x v="8"/>
    <s v="66"/>
    <n v="0"/>
    <n v="0"/>
    <n v="2"/>
    <n v="0"/>
    <n v="0"/>
    <x v="46"/>
    <n v="0"/>
  </r>
  <r>
    <d v="2017-03-25T00:00:00"/>
    <s v="Malá cena Třince - 15.ročník"/>
    <s v="MC"/>
    <s v="j"/>
    <s v="Rapčanová"/>
    <s v="Silvie"/>
    <n v="2"/>
    <x v="2"/>
    <s v="31"/>
    <n v="1"/>
    <n v="0"/>
    <n v="1"/>
    <n v="3"/>
    <n v="1"/>
    <x v="8"/>
    <n v="4"/>
  </r>
  <r>
    <d v="2017-03-25T00:00:00"/>
    <s v="Malá cena Třince - 15.ročník"/>
    <s v="MC"/>
    <s v="j"/>
    <s v="Rapčanová"/>
    <s v="Alice"/>
    <n v="1"/>
    <x v="2"/>
    <s v="38"/>
    <n v="2"/>
    <n v="0"/>
    <n v="0"/>
    <n v="4"/>
    <n v="2"/>
    <x v="56"/>
    <n v="6"/>
  </r>
  <r>
    <d v="2017-03-25T00:00:00"/>
    <s v="Malá cena Třince - 15.ročník"/>
    <s v="MC"/>
    <s v="j"/>
    <s v="Suchan"/>
    <s v="Jan"/>
    <s v="bez"/>
    <x v="0"/>
    <s v="34"/>
    <n v="0"/>
    <n v="0"/>
    <n v="2"/>
    <n v="0"/>
    <n v="0"/>
    <x v="61"/>
    <n v="0"/>
  </r>
  <r>
    <d v="2017-04-01T00:00:00"/>
    <s v="Krajský přebor - st.žáci-ml.žáci - Raškovice"/>
    <s v="PK"/>
    <s v="j"/>
    <s v="Huvar"/>
    <s v="Jakub"/>
    <n v="1"/>
    <x v="1"/>
    <s v="42"/>
    <n v="4"/>
    <n v="0"/>
    <n v="1"/>
    <n v="6"/>
    <n v="4"/>
    <x v="5"/>
    <n v="10"/>
  </r>
  <r>
    <d v="2017-04-01T00:00:00"/>
    <s v="Krajský přebor - st.žáci-ml.žáci - Raškovice"/>
    <s v="PK"/>
    <s v="j"/>
    <s v="Kuželová"/>
    <s v="Dominika"/>
    <n v="1"/>
    <x v="2"/>
    <s v="48"/>
    <n v="3"/>
    <n v="0"/>
    <n v="0"/>
    <n v="6"/>
    <n v="3"/>
    <x v="9"/>
    <n v="9"/>
  </r>
  <r>
    <d v="2017-04-01T00:00:00"/>
    <s v="Krajský přebor - st.žáci-ml.žáci - Raškovice"/>
    <s v="PK"/>
    <s v="j"/>
    <s v="Čerchla"/>
    <s v="Michal"/>
    <n v="1"/>
    <x v="1"/>
    <s v="46"/>
    <n v="3"/>
    <n v="0"/>
    <n v="0"/>
    <n v="6"/>
    <n v="3"/>
    <x v="7"/>
    <n v="9"/>
  </r>
  <r>
    <d v="2017-04-01T00:00:00"/>
    <s v="Krajský přebor - st.žáci-ml.žáci - Raškovice"/>
    <s v="PK"/>
    <s v="j"/>
    <s v="Boháček"/>
    <s v="Jan"/>
    <n v="1"/>
    <x v="1"/>
    <s v="38"/>
    <n v="3"/>
    <n v="0"/>
    <n v="0"/>
    <n v="6"/>
    <n v="3"/>
    <x v="63"/>
    <n v="9"/>
  </r>
  <r>
    <d v="2017-04-01T00:00:00"/>
    <s v="Krajský přebor - st.žáci-ml.žáci - Raškovice"/>
    <s v="PK"/>
    <s v="j"/>
    <s v="Rapčanová"/>
    <s v="Alice"/>
    <n v="1"/>
    <x v="1"/>
    <s v="40"/>
    <n v="3"/>
    <n v="0"/>
    <n v="0"/>
    <n v="6"/>
    <n v="3"/>
    <x v="56"/>
    <n v="9"/>
  </r>
  <r>
    <d v="2017-04-01T00:00:00"/>
    <s v="Krajský přebor - st.žáci-ml.žáci - Raškovice"/>
    <s v="PK"/>
    <s v="j"/>
    <s v="Rodryčová"/>
    <s v="Adéla"/>
    <n v="2"/>
    <x v="2"/>
    <s v="44"/>
    <n v="2"/>
    <n v="0"/>
    <n v="1"/>
    <n v="5"/>
    <n v="2"/>
    <x v="57"/>
    <n v="7"/>
  </r>
  <r>
    <d v="2017-04-01T00:00:00"/>
    <s v="Krajský přebor - st.žáci-ml.žáci - Raškovice"/>
    <s v="PK"/>
    <s v="j"/>
    <s v="Neckář"/>
    <s v="Matěj"/>
    <n v="2"/>
    <x v="1"/>
    <s v="60"/>
    <n v="2"/>
    <n v="0"/>
    <n v="1"/>
    <n v="5"/>
    <n v="2"/>
    <x v="105"/>
    <n v="7"/>
  </r>
  <r>
    <d v="2017-04-01T00:00:00"/>
    <s v="Krajský přebor - st.žáci-ml.žáci - Raškovice"/>
    <s v="PK"/>
    <s v="j"/>
    <s v="Čebík"/>
    <s v="Filip"/>
    <n v="2"/>
    <x v="1"/>
    <s v="42"/>
    <n v="4"/>
    <n v="0"/>
    <n v="1"/>
    <n v="5"/>
    <n v="4"/>
    <x v="4"/>
    <n v="9"/>
  </r>
  <r>
    <d v="2017-04-01T00:00:00"/>
    <s v="Krajský přebor - st.žáci-ml.žáci - Raškovice"/>
    <s v="PK"/>
    <s v="j"/>
    <s v="Mikendová"/>
    <s v="Tereza"/>
    <n v="2"/>
    <x v="2"/>
    <s v="48"/>
    <n v="2"/>
    <n v="0"/>
    <n v="1"/>
    <n v="5"/>
    <n v="2"/>
    <x v="58"/>
    <n v="7"/>
  </r>
  <r>
    <d v="2017-04-01T00:00:00"/>
    <s v="Krajský přebor - st.žáci-ml.žáci - Raškovice"/>
    <s v="PK"/>
    <s v="j"/>
    <s v="Vavřina"/>
    <s v="Viktor"/>
    <n v="2"/>
    <x v="1"/>
    <s v="46"/>
    <n v="2"/>
    <n v="0"/>
    <n v="1"/>
    <n v="5"/>
    <n v="2"/>
    <x v="89"/>
    <n v="7"/>
  </r>
  <r>
    <d v="2017-04-01T00:00:00"/>
    <s v="Krajský přebor - st.žáci-ml.žáci - Raškovice"/>
    <s v="PK"/>
    <s v="j"/>
    <s v="Konvičný"/>
    <s v="Dominik"/>
    <n v="2"/>
    <x v="1"/>
    <s v="50"/>
    <n v="4"/>
    <n v="0"/>
    <n v="1"/>
    <n v="5"/>
    <n v="4"/>
    <x v="106"/>
    <n v="9"/>
  </r>
  <r>
    <d v="2017-04-01T00:00:00"/>
    <s v="Krajský přebor - st.žáci-ml.žáci - Raškovice"/>
    <s v="PK"/>
    <s v="j"/>
    <s v="Kolář"/>
    <s v="Vojtěch"/>
    <n v="3"/>
    <x v="1"/>
    <s v="38"/>
    <n v="2"/>
    <n v="0"/>
    <n v="1"/>
    <n v="3"/>
    <n v="2"/>
    <x v="62"/>
    <n v="5"/>
  </r>
  <r>
    <d v="2017-04-01T00:00:00"/>
    <s v="Krajský přebor - st.žáci-ml.žáci - Raškovice"/>
    <s v="PK"/>
    <s v="j"/>
    <s v="Neuwirt"/>
    <s v="Petr"/>
    <n v="3"/>
    <x v="1"/>
    <s v="30"/>
    <n v="1"/>
    <n v="0"/>
    <n v="2"/>
    <n v="3"/>
    <n v="1"/>
    <x v="99"/>
    <n v="4"/>
  </r>
  <r>
    <d v="2017-04-01T00:00:00"/>
    <s v="Krajský přebor - st.žáci-ml.žáci - Raškovice"/>
    <s v="PK"/>
    <s v="j"/>
    <s v="Meixner"/>
    <s v="Michal"/>
    <n v="3"/>
    <x v="1"/>
    <s v="34"/>
    <n v="3"/>
    <n v="0"/>
    <n v="1"/>
    <n v="3"/>
    <n v="3"/>
    <x v="6"/>
    <n v="6"/>
  </r>
  <r>
    <d v="2017-04-01T00:00:00"/>
    <s v="Krajský přebor - st.žáci-ml.žáci - Raškovice"/>
    <s v="PK"/>
    <s v="j"/>
    <s v="Horák"/>
    <s v="Adam"/>
    <n v="3"/>
    <x v="1"/>
    <s v="60"/>
    <n v="1"/>
    <n v="0"/>
    <n v="2"/>
    <n v="3"/>
    <n v="1"/>
    <x v="77"/>
    <n v="4"/>
  </r>
  <r>
    <d v="2017-04-01T00:00:00"/>
    <s v="Krajský přebor - st.žáci-ml.žáci - Raškovice"/>
    <s v="PK"/>
    <s v="j"/>
    <s v="Tomek"/>
    <s v="Daniel"/>
    <n v="4"/>
    <x v="1"/>
    <s v="50"/>
    <n v="2"/>
    <n v="0"/>
    <n v="3"/>
    <n v="0"/>
    <n v="2"/>
    <x v="107"/>
    <n v="2"/>
  </r>
  <r>
    <d v="2017-04-01T00:00:00"/>
    <s v="Krajský přebor - st.žáci-ml.žáci - Raškovice"/>
    <s v="PK"/>
    <s v="j"/>
    <s v="Fulneček"/>
    <s v="Šimon"/>
    <n v="4"/>
    <x v="1"/>
    <s v="+60"/>
    <n v="0"/>
    <n v="0"/>
    <n v="3"/>
    <n v="0"/>
    <n v="0"/>
    <x v="76"/>
    <n v="0"/>
  </r>
  <r>
    <d v="2017-04-01T00:00:00"/>
    <s v="Krajský přebor - st.žáci-ml.žáci - Raškovice"/>
    <s v="PK"/>
    <s v="j"/>
    <s v="Novotný"/>
    <s v="Kryštof"/>
    <n v="5"/>
    <x v="1"/>
    <s v="46"/>
    <n v="1"/>
    <n v="0"/>
    <n v="2"/>
    <n v="0"/>
    <n v="1"/>
    <x v="108"/>
    <n v="1"/>
  </r>
  <r>
    <d v="2017-04-01T00:00:00"/>
    <s v="Krajský přebor - st.žáci-ml.žáci - Raškovice"/>
    <s v="PK"/>
    <s v="j"/>
    <s v="Kuzník"/>
    <s v="Tadeáš"/>
    <n v="5"/>
    <x v="1"/>
    <s v="38"/>
    <n v="2"/>
    <n v="0"/>
    <n v="2"/>
    <n v="0"/>
    <n v="2"/>
    <x v="66"/>
    <n v="2"/>
  </r>
  <r>
    <d v="2017-04-01T00:00:00"/>
    <s v="Krajský přebor - st.žáci-ml.žáci - Raškovice"/>
    <s v="PK"/>
    <s v="j"/>
    <s v="Caletka"/>
    <s v="Petr"/>
    <n v="6"/>
    <x v="1"/>
    <s v="50"/>
    <n v="0"/>
    <n v="0"/>
    <n v="5"/>
    <n v="0"/>
    <n v="0"/>
    <x v="69"/>
    <n v="0"/>
  </r>
  <r>
    <d v="2017-04-01T00:00:00"/>
    <s v="Krajský přebor - st.žáci-ml.žáci - Raškovice"/>
    <s v="PK"/>
    <s v="j"/>
    <s v="King"/>
    <s v="Samuel"/>
    <n v="6"/>
    <x v="1"/>
    <s v="42"/>
    <n v="0"/>
    <n v="0"/>
    <n v="5"/>
    <n v="0"/>
    <n v="0"/>
    <x v="67"/>
    <n v="0"/>
  </r>
  <r>
    <d v="2017-04-01T00:00:00"/>
    <s v="Krajský přebor - st.žáci-ml.žáci - Raškovice"/>
    <s v="PK"/>
    <s v="j"/>
    <s v="Suchan"/>
    <s v="Jan"/>
    <s v="bez"/>
    <x v="1"/>
    <s v="34"/>
    <n v="1"/>
    <n v="0"/>
    <n v="2"/>
    <n v="0"/>
    <n v="1"/>
    <x v="61"/>
    <n v="1"/>
  </r>
  <r>
    <d v="2017-04-01T00:00:00"/>
    <s v="Krajský přebor - st.žáci-ml.žáci - Raškovice"/>
    <s v="PK"/>
    <s v="j"/>
    <s v="Rapčanová"/>
    <s v="Silvie"/>
    <n v="1"/>
    <x v="2"/>
    <s v="32"/>
    <n v="3"/>
    <n v="0"/>
    <n v="0"/>
    <n v="6"/>
    <n v="3"/>
    <x v="8"/>
    <n v="9"/>
  </r>
  <r>
    <d v="2017-04-01T00:00:00"/>
    <s v="Krajský přebor - st.žáci-ml.žáci - Raškovice"/>
    <s v="PK"/>
    <s v="j"/>
    <s v="Lindovský"/>
    <s v="Jiří"/>
    <n v="1"/>
    <x v="3"/>
    <s v="46"/>
    <n v="3"/>
    <n v="0"/>
    <n v="0"/>
    <n v="6"/>
    <n v="3"/>
    <x v="15"/>
    <n v="9"/>
  </r>
  <r>
    <d v="2017-04-01T00:00:00"/>
    <s v="Krajský přebor - st.žáci-ml.žáci - Raškovice"/>
    <s v="PK"/>
    <s v="j"/>
    <s v="Čerchlová"/>
    <s v="Markéta"/>
    <n v="1"/>
    <x v="4"/>
    <s v="+63"/>
    <n v="2"/>
    <n v="0"/>
    <n v="0"/>
    <n v="6"/>
    <n v="2"/>
    <x v="21"/>
    <n v="8"/>
  </r>
  <r>
    <d v="2017-04-01T00:00:00"/>
    <s v="Krajský přebor - st.žáci-ml.žáci - Raškovice"/>
    <s v="PK"/>
    <s v="j"/>
    <s v="Kolář"/>
    <s v="Daniel"/>
    <n v="2"/>
    <x v="3"/>
    <s v="46"/>
    <n v="2"/>
    <n v="0"/>
    <n v="1"/>
    <n v="5"/>
    <n v="2"/>
    <x v="13"/>
    <n v="7"/>
  </r>
  <r>
    <d v="2017-04-01T00:00:00"/>
    <s v="Krajský přebor - st.žáci-ml.žáci - Raškovice"/>
    <s v="PK"/>
    <s v="j"/>
    <s v="Turčínek"/>
    <s v="Tomáš"/>
    <n v="2"/>
    <x v="3"/>
    <s v="60"/>
    <n v="1"/>
    <n v="0"/>
    <n v="1"/>
    <n v="5"/>
    <n v="1"/>
    <x v="19"/>
    <n v="6"/>
  </r>
  <r>
    <d v="2017-04-01T00:00:00"/>
    <s v="Krajský přebor - st.žáci-ml.žáci - Raškovice"/>
    <s v="PK"/>
    <s v="j"/>
    <s v="Freiwald"/>
    <s v="Richard"/>
    <n v="3"/>
    <x v="3"/>
    <s v="46"/>
    <n v="2"/>
    <n v="0"/>
    <n v="1"/>
    <n v="3"/>
    <n v="2"/>
    <x v="17"/>
    <n v="5"/>
  </r>
  <r>
    <d v="2017-04-01T00:00:00"/>
    <s v="Krajský přebor - st.žáci-ml.žáci - Raškovice"/>
    <s v="PK"/>
    <s v="j"/>
    <s v="Křížek"/>
    <s v="Šimon"/>
    <n v="3"/>
    <x v="3"/>
    <s v="46"/>
    <n v="2"/>
    <n v="0"/>
    <n v="1"/>
    <n v="3"/>
    <n v="2"/>
    <x v="11"/>
    <n v="5"/>
  </r>
  <r>
    <d v="2017-04-01T00:00:00"/>
    <s v="Krajský přebor - st.žáci-ml.žáci - Raškovice"/>
    <s v="PK"/>
    <s v="j"/>
    <s v="Hisem"/>
    <s v="Matěj"/>
    <n v="3"/>
    <x v="3"/>
    <s v="42"/>
    <n v="2"/>
    <n v="0"/>
    <n v="1"/>
    <n v="3"/>
    <n v="2"/>
    <x v="82"/>
    <n v="5"/>
  </r>
  <r>
    <d v="2017-04-01T00:00:00"/>
    <s v="Krajský přebor - st.žáci-ml.žáci - Raškovice"/>
    <s v="PK"/>
    <s v="j"/>
    <s v="Matýsek"/>
    <s v="Jan"/>
    <n v="5"/>
    <x v="3"/>
    <s v="42"/>
    <n v="1"/>
    <n v="0"/>
    <n v="2"/>
    <n v="0"/>
    <n v="1"/>
    <x v="83"/>
    <n v="1"/>
  </r>
  <r>
    <d v="2017-04-01T00:00:00"/>
    <s v="Krajský přebor - st.žáci-ml.žáci - Raškovice"/>
    <s v="PK"/>
    <s v="j"/>
    <s v="Libenek"/>
    <s v="Štěpán"/>
    <s v="bez"/>
    <x v="3"/>
    <s v="42"/>
    <n v="0"/>
    <n v="0"/>
    <n v="2"/>
    <n v="0"/>
    <n v="0"/>
    <x v="101"/>
    <n v="0"/>
  </r>
  <r>
    <d v="2017-04-08T00:00:00"/>
    <s v="Erima Trophy - Rakousko"/>
    <s v="MT"/>
    <s v="j"/>
    <s v="Kokešová"/>
    <s v="Alexandra"/>
    <n v="2"/>
    <x v="4"/>
    <s v="52"/>
    <n v="2"/>
    <n v="0"/>
    <n v="1"/>
    <n v="7"/>
    <n v="2"/>
    <x v="23"/>
    <n v="9"/>
  </r>
  <r>
    <d v="2017-04-08T00:00:00"/>
    <s v="Erima Trophy - Rakousko"/>
    <s v="MT"/>
    <s v="j"/>
    <s v="Lindovský"/>
    <s v="Jiří"/>
    <n v="1"/>
    <x v="3"/>
    <s v="46"/>
    <n v="5"/>
    <n v="0"/>
    <n v="0"/>
    <n v="10"/>
    <n v="5"/>
    <x v="15"/>
    <n v="15"/>
  </r>
  <r>
    <d v="2017-04-08T00:00:00"/>
    <s v="Erima Trophy - Rakousko"/>
    <s v="MT"/>
    <s v="j"/>
    <s v="Křížek"/>
    <s v="Šimon"/>
    <n v="3"/>
    <x v="3"/>
    <s v="46"/>
    <n v="3"/>
    <n v="0"/>
    <n v="1"/>
    <n v="5"/>
    <n v="3"/>
    <x v="11"/>
    <n v="8"/>
  </r>
  <r>
    <d v="2017-04-08T00:00:00"/>
    <s v="Velikonoční turnaj - Uherské Hradiště"/>
    <s v="MC"/>
    <s v="j"/>
    <s v="Boháček"/>
    <s v="Jan"/>
    <n v="3"/>
    <x v="1"/>
    <s v="42"/>
    <n v="4"/>
    <n v="0"/>
    <n v="1"/>
    <n v="2"/>
    <n v="4"/>
    <x v="63"/>
    <n v="6"/>
  </r>
  <r>
    <d v="2017-04-08T00:00:00"/>
    <s v="EP Teplice"/>
    <s v="EJU"/>
    <s v="j"/>
    <s v="Martínková"/>
    <s v="Adéla"/>
    <s v="bez"/>
    <x v="6"/>
    <s v="70"/>
    <n v="0"/>
    <n v="0"/>
    <n v="2"/>
    <n v="0"/>
    <n v="0"/>
    <x v="30"/>
    <n v="0"/>
  </r>
  <r>
    <d v="2017-04-08T00:00:00"/>
    <s v="EP Teplice"/>
    <s v="EJU"/>
    <s v="j"/>
    <s v="Silvestr"/>
    <s v="Matěj"/>
    <s v="bez"/>
    <x v="7"/>
    <s v="81"/>
    <n v="0"/>
    <n v="0"/>
    <n v="1"/>
    <n v="0"/>
    <n v="0"/>
    <x v="36"/>
    <n v="0"/>
  </r>
  <r>
    <d v="2017-04-08T00:00:00"/>
    <s v="EP Teplice"/>
    <s v="EJU"/>
    <s v="j"/>
    <s v="Chlopčík"/>
    <s v="Ondřej"/>
    <s v="bez"/>
    <x v="7"/>
    <s v="81"/>
    <n v="0"/>
    <n v="0"/>
    <n v="1"/>
    <n v="0"/>
    <n v="0"/>
    <x v="35"/>
    <n v="0"/>
  </r>
  <r>
    <d v="2017-04-23T00:00:00"/>
    <s v="MČR - Hranice na Moravě"/>
    <s v="MCR"/>
    <s v="j"/>
    <s v="Polášková"/>
    <s v="Kristýna"/>
    <n v="3"/>
    <x v="9"/>
    <s v="63"/>
    <n v="2"/>
    <n v="0"/>
    <n v="1"/>
    <n v="10"/>
    <n v="2"/>
    <x v="47"/>
    <n v="12"/>
  </r>
  <r>
    <d v="2017-04-23T00:00:00"/>
    <s v="MČR - Hranice na Moravě"/>
    <s v="MCR"/>
    <s v="j"/>
    <s v="Martínková"/>
    <s v="Adéla"/>
    <s v="bez"/>
    <x v="9"/>
    <s v="70"/>
    <n v="0"/>
    <n v="0"/>
    <n v="2"/>
    <n v="0"/>
    <n v="0"/>
    <x v="30"/>
    <n v="0"/>
  </r>
  <r>
    <d v="2017-04-23T00:00:00"/>
    <s v="MČR - Hranice na Moravě"/>
    <s v="MCR"/>
    <s v="j"/>
    <s v="Ondrašíková"/>
    <s v="Eva"/>
    <n v="4"/>
    <x v="9"/>
    <s v="+70"/>
    <n v="1"/>
    <n v="0"/>
    <n v="3"/>
    <n v="7"/>
    <n v="1"/>
    <x v="31"/>
    <n v="8"/>
  </r>
  <r>
    <d v="2017-04-23T00:00:00"/>
    <s v="MČR - Hranice na Moravě"/>
    <s v="MCR"/>
    <s v="j"/>
    <s v="Šimek"/>
    <s v="Daniel"/>
    <n v="2"/>
    <x v="5"/>
    <s v="55"/>
    <n v="3"/>
    <n v="0"/>
    <n v="1"/>
    <n v="15"/>
    <n v="3"/>
    <x v="34"/>
    <n v="18"/>
  </r>
  <r>
    <d v="2017-04-23T00:00:00"/>
    <s v="MČR - Hranice na Moravě"/>
    <s v="MCR"/>
    <s v="j"/>
    <s v="Huvar"/>
    <s v="Jan"/>
    <s v="bez"/>
    <x v="5"/>
    <s v="66"/>
    <n v="1"/>
    <n v="0"/>
    <n v="1"/>
    <n v="0"/>
    <n v="1"/>
    <x v="25"/>
    <n v="1"/>
  </r>
  <r>
    <d v="2017-04-23T00:00:00"/>
    <s v="MČR - Hranice na Moravě"/>
    <s v="MCR"/>
    <s v="j"/>
    <s v="Sylvestr"/>
    <s v="Matěj"/>
    <s v="bez"/>
    <x v="5"/>
    <s v="81"/>
    <n v="0"/>
    <n v="0"/>
    <n v="1"/>
    <n v="0"/>
    <n v="0"/>
    <x v="109"/>
    <n v="0"/>
  </r>
  <r>
    <d v="2017-04-23T00:00:00"/>
    <s v="MČR - Hranice na Moravě"/>
    <s v="MCR"/>
    <s v="j"/>
    <s v="Chlopčík"/>
    <s v="Ondřej"/>
    <s v="bez"/>
    <x v="5"/>
    <s v=" 81"/>
    <n v="0"/>
    <n v="0"/>
    <n v="2"/>
    <n v="0"/>
    <n v="0"/>
    <x v="35"/>
    <n v="0"/>
  </r>
  <r>
    <d v="2017-04-23T00:00:00"/>
    <s v="MČR - Hranice na Moravě"/>
    <s v="MCR"/>
    <s v="j"/>
    <s v="Janík"/>
    <s v="Tadeáš"/>
    <s v="bez"/>
    <x v="5"/>
    <s v="81"/>
    <n v="0"/>
    <n v="0"/>
    <n v="2"/>
    <n v="0"/>
    <n v="0"/>
    <x v="43"/>
    <n v="0"/>
  </r>
  <r>
    <d v="2017-04-23T00:00:00"/>
    <s v="MČR - Hranice na Moravě"/>
    <s v="MCR"/>
    <s v="j"/>
    <s v="Pustějovský"/>
    <s v="Tomáš"/>
    <n v="1"/>
    <x v="5"/>
    <s v="90"/>
    <n v="3"/>
    <n v="0"/>
    <n v="0"/>
    <n v="20"/>
    <n v="3"/>
    <x v="28"/>
    <n v="23"/>
  </r>
  <r>
    <d v="2017-04-23T00:00:00"/>
    <s v="MČR - Hranice na Moravě"/>
    <s v="MCR"/>
    <s v="j"/>
    <s v="Raška"/>
    <s v="Michael"/>
    <n v="3"/>
    <x v="5"/>
    <s v="100"/>
    <n v="3"/>
    <n v="0"/>
    <n v="2"/>
    <n v="10"/>
    <n v="3"/>
    <x v="29"/>
    <n v="13"/>
  </r>
  <r>
    <d v="2017-04-23T00:00:00"/>
    <s v="MČR - Hranice na Moravě"/>
    <s v="MCR"/>
    <s v="j"/>
    <s v="Král"/>
    <s v="Jakub"/>
    <n v="4"/>
    <x v="5"/>
    <s v="+100"/>
    <n v="0"/>
    <n v="0"/>
    <n v="3"/>
    <n v="7"/>
    <n v="0"/>
    <x v="45"/>
    <n v="7"/>
  </r>
  <r>
    <d v="2017-04-22T00:00:00"/>
    <s v="19. ročník Velikonočního poháru Blansko"/>
    <s v="MC"/>
    <s v="j"/>
    <s v="Dryšl"/>
    <s v="Adam"/>
    <n v="3"/>
    <x v="0"/>
    <s v="38"/>
    <n v="0"/>
    <n v="0"/>
    <n v="2"/>
    <n v="2"/>
    <n v="0"/>
    <x v="87"/>
    <n v="2"/>
  </r>
  <r>
    <d v="2017-04-22T00:00:00"/>
    <s v="19. ročník Velikonočního poháru Blansko"/>
    <s v="MC"/>
    <s v="j"/>
    <s v="Turek"/>
    <s v="Jakub"/>
    <s v="bez"/>
    <x v="0"/>
    <s v="34"/>
    <n v="2"/>
    <n v="0"/>
    <n v="3"/>
    <n v="0"/>
    <n v="2"/>
    <x v="1"/>
    <n v="2"/>
  </r>
  <r>
    <d v="2017-04-22T00:00:00"/>
    <s v="19. ročník Velikonočního poháru Blansko"/>
    <s v="MC"/>
    <s v="j"/>
    <s v="Vlk"/>
    <s v="František"/>
    <n v="3"/>
    <x v="0"/>
    <s v="42"/>
    <n v="1"/>
    <n v="0"/>
    <n v="2"/>
    <n v="2"/>
    <n v="1"/>
    <x v="110"/>
    <n v="3"/>
  </r>
  <r>
    <d v="2017-04-22T00:00:00"/>
    <s v="19. ročník Velikonočního poháru Blansko"/>
    <s v="MC"/>
    <s v="j"/>
    <s v="Kaszperová"/>
    <s v="Kristýna"/>
    <n v="2"/>
    <x v="0"/>
    <s v="46"/>
    <n v="4"/>
    <n v="0"/>
    <n v="1"/>
    <n v="3"/>
    <n v="4"/>
    <x v="98"/>
    <n v="7"/>
  </r>
  <r>
    <d v="2017-04-22T00:00:00"/>
    <s v="19. ročník Velikonočního poháru Blansko"/>
    <s v="MC"/>
    <s v="j"/>
    <s v="Caletka"/>
    <s v="Petr"/>
    <s v="bez"/>
    <x v="1"/>
    <s v="46"/>
    <n v="1"/>
    <n v="0"/>
    <n v="2"/>
    <n v="0"/>
    <n v="1"/>
    <x v="69"/>
    <n v="1"/>
  </r>
  <r>
    <d v="2017-04-22T00:00:00"/>
    <s v="19. ročník Velikonočního poháru Blansko"/>
    <s v="MC"/>
    <s v="j"/>
    <s v="Caletka"/>
    <s v="Michal"/>
    <s v="bez"/>
    <x v="1"/>
    <s v="38"/>
    <n v="0"/>
    <n v="0"/>
    <n v="1"/>
    <n v="0"/>
    <n v="0"/>
    <x v="65"/>
    <n v="0"/>
  </r>
  <r>
    <d v="2017-04-22T00:00:00"/>
    <s v="19. ročník Velikonočního poháru Blansko"/>
    <s v="MC"/>
    <s v="j"/>
    <s v="Suchan"/>
    <s v="Jan"/>
    <s v="bez"/>
    <x v="1"/>
    <s v="38"/>
    <n v="0"/>
    <n v="0"/>
    <n v="1"/>
    <n v="0"/>
    <n v="0"/>
    <x v="61"/>
    <n v="0"/>
  </r>
  <r>
    <d v="2017-04-22T00:00:00"/>
    <s v="19. ročník Velikonočního poháru Blansko"/>
    <s v="MC"/>
    <s v="j"/>
    <s v="Rapčanová"/>
    <s v="Silvie"/>
    <n v="3"/>
    <x v="2"/>
    <s v="32"/>
    <n v="1"/>
    <n v="0"/>
    <n v="3"/>
    <n v="2"/>
    <n v="1"/>
    <x v="8"/>
    <n v="3"/>
  </r>
  <r>
    <d v="2017-04-22T00:00:00"/>
    <s v="19. ročník Velikonočního poháru Blansko"/>
    <s v="MC"/>
    <s v="j"/>
    <s v="Rapčanová"/>
    <s v="Alice"/>
    <n v="3"/>
    <x v="2"/>
    <s v="40"/>
    <n v="1"/>
    <n v="0"/>
    <n v="2"/>
    <n v="2"/>
    <n v="1"/>
    <x v="56"/>
    <n v="3"/>
  </r>
  <r>
    <d v="2017-04-22T00:00:00"/>
    <s v="MM Masters - Povážská Bystrica - SKV"/>
    <s v="MT"/>
    <s v="j"/>
    <s v="Schöffer"/>
    <s v="Radim"/>
    <n v="1"/>
    <x v="11"/>
    <s v="100"/>
    <n v="2"/>
    <n v="0"/>
    <n v="0"/>
    <n v="10"/>
    <n v="2"/>
    <x v="111"/>
    <n v="12"/>
  </r>
  <r>
    <d v="2017-04-22T00:00:00"/>
    <s v="MM Masters - Povážská Bystrica - SKV"/>
    <s v="MT"/>
    <s v="j"/>
    <s v="Škurlová"/>
    <s v="Lada"/>
    <n v="1"/>
    <x v="11"/>
    <s v="63"/>
    <n v="2"/>
    <n v="0"/>
    <n v="0"/>
    <n v="10"/>
    <n v="2"/>
    <x v="112"/>
    <n v="12"/>
  </r>
  <r>
    <d v="2017-04-22T00:00:00"/>
    <s v="MM Masters - Povážská Bystrica - SKV"/>
    <s v="MT"/>
    <s v="j"/>
    <s v="Černota"/>
    <s v="Jiří"/>
    <n v="2"/>
    <x v="11"/>
    <s v="81"/>
    <n v="2"/>
    <n v="0"/>
    <n v="1"/>
    <n v="7"/>
    <n v="2"/>
    <x v="113"/>
    <n v="9"/>
  </r>
  <r>
    <d v="2017-04-22T00:00:00"/>
    <s v="MM Masters - Povážská Bystrica - SKV"/>
    <s v="MT"/>
    <s v="j"/>
    <s v="Anděl"/>
    <s v="Tomáš"/>
    <n v="3"/>
    <x v="11"/>
    <s v="100"/>
    <n v="0"/>
    <n v="0"/>
    <n v="2"/>
    <n v="5"/>
    <n v="0"/>
    <x v="114"/>
    <n v="5"/>
  </r>
  <r>
    <d v="2017-04-22T00:00:00"/>
    <s v="MM Masters - Povážská Bystrica - SKV"/>
    <s v="MT"/>
    <s v="j"/>
    <s v="Mecko"/>
    <s v="Josef"/>
    <n v="3"/>
    <x v="11"/>
    <s v="73"/>
    <n v="1"/>
    <n v="0"/>
    <n v="2"/>
    <n v="5"/>
    <n v="1"/>
    <x v="115"/>
    <n v="6"/>
  </r>
  <r>
    <d v="2017-04-22T00:00:00"/>
    <s v="MM Masters - Povážská Bystrica - SKV"/>
    <s v="MT"/>
    <s v="j"/>
    <s v="Badura"/>
    <s v="Martin"/>
    <n v="3"/>
    <x v="11"/>
    <s v="100"/>
    <n v="0"/>
    <n v="0"/>
    <n v="2"/>
    <n v="5"/>
    <n v="0"/>
    <x v="116"/>
    <n v="5"/>
  </r>
  <r>
    <d v="2017-04-22T00:00:00"/>
    <s v="MM Masters - Povážská Bystrica - SKV"/>
    <s v="MT"/>
    <s v="j"/>
    <s v="Pravda"/>
    <s v="Pavel"/>
    <n v="4"/>
    <x v="11"/>
    <s v="81"/>
    <n v="0"/>
    <n v="0"/>
    <n v="3"/>
    <n v="3"/>
    <n v="0"/>
    <x v="117"/>
    <n v="3"/>
  </r>
  <r>
    <d v="2017-04-02T00:00:00"/>
    <s v="Tournament Cirqui Rejeneur (Fr)"/>
    <s v="MVC"/>
    <s v="j"/>
    <s v="Malaczynski"/>
    <s v="Filip"/>
    <n v="2"/>
    <x v="3"/>
    <s v="46"/>
    <n v="5"/>
    <n v="0"/>
    <n v="1"/>
    <n v="5"/>
    <n v="5"/>
    <x v="84"/>
    <n v="10"/>
  </r>
  <r>
    <d v="2017-04-29T00:00:00"/>
    <s v="1.liga - muži - 1.kolo - skupina - B - 1.JCBO"/>
    <s v="1.liga"/>
    <s v="d"/>
    <s v="Kohn"/>
    <s v="Pavel"/>
    <m/>
    <x v="8"/>
    <s v="66"/>
    <n v="1"/>
    <n v="0"/>
    <n v="3"/>
    <n v="0"/>
    <n v="2"/>
    <x v="42"/>
    <n v="2"/>
  </r>
  <r>
    <d v="2017-04-29T00:00:00"/>
    <s v="1.liga - muži - 1.kolo - skupina - B - 1.JCBO"/>
    <s v="1.liga"/>
    <s v="d"/>
    <s v="Pustějovský"/>
    <s v="Tomáš"/>
    <m/>
    <x v="8"/>
    <s v="90"/>
    <n v="2"/>
    <n v="0"/>
    <n v="0"/>
    <n v="0"/>
    <n v="4"/>
    <x v="28"/>
    <n v="4"/>
  </r>
  <r>
    <d v="2017-04-29T00:00:00"/>
    <s v="1.liga - muži - 1.kolo - skupina - B - 1.JCBO"/>
    <s v="1.liga"/>
    <s v="d"/>
    <s v="Raška"/>
    <s v="Michael"/>
    <m/>
    <x v="8"/>
    <s v="100"/>
    <n v="0"/>
    <n v="0"/>
    <n v="1"/>
    <n v="0"/>
    <n v="0"/>
    <x v="29"/>
    <n v="0"/>
  </r>
  <r>
    <d v="2017-04-29T00:00:00"/>
    <s v="1.liga - muži - 1.kolo - skupina - B - 1.JCBO"/>
    <s v="1.liga"/>
    <s v="d"/>
    <s v="Král"/>
    <s v="Jakub"/>
    <m/>
    <x v="8"/>
    <s v="+100"/>
    <n v="0"/>
    <n v="0"/>
    <n v="1"/>
    <n v="0"/>
    <n v="0"/>
    <x v="45"/>
    <n v="0"/>
  </r>
  <r>
    <d v="2017-04-29T00:00:00"/>
    <s v="1.liga - muži - 1.kolo - skupina - B - 1.JCBO"/>
    <s v="1.liga"/>
    <s v="d"/>
    <s v="Pátek"/>
    <s v="Jan"/>
    <m/>
    <x v="8"/>
    <s v="81"/>
    <n v="2"/>
    <n v="0"/>
    <n v="1"/>
    <n v="0"/>
    <n v="4"/>
    <x v="49"/>
    <n v="4"/>
  </r>
  <r>
    <d v="2017-04-29T00:00:00"/>
    <s v="1.liga - muži - 1.kolo - skupina - B - 1.JCBO"/>
    <s v="1.liga"/>
    <s v="d"/>
    <s v="Svoboda"/>
    <s v="Jiří"/>
    <m/>
    <x v="8"/>
    <s v="90"/>
    <n v="3"/>
    <n v="0"/>
    <n v="0"/>
    <n v="0"/>
    <n v="6"/>
    <x v="48"/>
    <n v="6"/>
  </r>
  <r>
    <d v="2017-04-29T00:00:00"/>
    <s v="1.liga - muži - 1.kolo - skupina - B - 1.JCBO"/>
    <s v="1.liga"/>
    <s v="d"/>
    <s v="Schöffer"/>
    <s v="Radim"/>
    <m/>
    <x v="8"/>
    <s v="100"/>
    <n v="0"/>
    <n v="0"/>
    <n v="2"/>
    <n v="0"/>
    <n v="0"/>
    <x v="111"/>
    <n v="0"/>
  </r>
  <r>
    <d v="2017-04-29T00:00:00"/>
    <s v="1.liga - muži - 1.kolo - skupina - B - 1.JCBO"/>
    <s v="1.liga"/>
    <s v="d"/>
    <s v="Pravda"/>
    <s v="Jan"/>
    <m/>
    <x v="8"/>
    <s v="+100"/>
    <n v="1"/>
    <n v="0"/>
    <n v="2"/>
    <n v="0"/>
    <n v="2"/>
    <x v="118"/>
    <n v="2"/>
  </r>
  <r>
    <d v="2017-04-29T00:00:00"/>
    <s v="1.liga - muži - 1.kolo - skupina - B - 1.JCBO"/>
    <s v="1.liga"/>
    <s v="d"/>
    <s v="Lukáš"/>
    <s v="Patrik"/>
    <m/>
    <x v="8"/>
    <s v="66"/>
    <n v="1"/>
    <n v="0"/>
    <n v="1"/>
    <n v="0"/>
    <n v="2"/>
    <x v="119"/>
    <n v="2"/>
  </r>
  <r>
    <d v="2017-04-29T00:00:00"/>
    <s v="30. Budapest  Cup"/>
    <s v="MT"/>
    <s v="j"/>
    <s v="Král"/>
    <s v="Miroslav"/>
    <s v="bez"/>
    <x v="7"/>
    <s v="60"/>
    <n v="0"/>
    <n v="0"/>
    <n v="1"/>
    <n v="0"/>
    <n v="0"/>
    <x v="40"/>
    <n v="0"/>
  </r>
  <r>
    <d v="2017-04-29T00:00:00"/>
    <s v="30. Budapest  Cup"/>
    <s v="MT"/>
    <s v="j"/>
    <s v="Kresta"/>
    <s v="Matěj"/>
    <s v="bez"/>
    <x v="7"/>
    <s v="66"/>
    <n v="0"/>
    <n v="0"/>
    <n v="1"/>
    <n v="0"/>
    <n v="0"/>
    <x v="38"/>
    <n v="0"/>
  </r>
  <r>
    <d v="2017-04-29T00:00:00"/>
    <s v="30. Budapest  Cup    "/>
    <s v="MT"/>
    <s v="j"/>
    <s v="Mojžíšek"/>
    <s v="Lukáš"/>
    <s v="bez"/>
    <x v="7"/>
    <s v="81"/>
    <n v="0"/>
    <n v="0"/>
    <n v="1"/>
    <n v="0"/>
    <n v="0"/>
    <x v="39"/>
    <n v="0"/>
  </r>
  <r>
    <d v="2017-04-29T00:00:00"/>
    <s v="30. Budapest  Cup"/>
    <s v="MT"/>
    <s v="j"/>
    <s v="Silvestr"/>
    <s v="Matěj"/>
    <n v="7"/>
    <x v="7"/>
    <s v="81"/>
    <n v="3"/>
    <n v="0"/>
    <n v="2"/>
    <n v="2"/>
    <n v="3"/>
    <x v="36"/>
    <n v="5"/>
  </r>
  <r>
    <d v="2017-04-29T00:00:00"/>
    <s v="30. Budapest  Cup"/>
    <s v="MT"/>
    <s v="j"/>
    <s v="Šimek"/>
    <s v="Daniel"/>
    <s v="bez"/>
    <x v="7"/>
    <s v="55"/>
    <n v="0"/>
    <n v="0"/>
    <n v="1"/>
    <n v="0"/>
    <n v="0"/>
    <x v="34"/>
    <n v="0"/>
  </r>
  <r>
    <d v="2017-04-30T00:00:00"/>
    <s v="30. Budapest  Cup"/>
    <s v="MT"/>
    <s v="j"/>
    <s v="Meixner"/>
    <s v="Tomáš"/>
    <s v="bez"/>
    <x v="3"/>
    <s v="40"/>
    <n v="3"/>
    <n v="0"/>
    <n v="2"/>
    <n v="0"/>
    <n v="3"/>
    <x v="20"/>
    <n v="3"/>
  </r>
  <r>
    <d v="2017-04-30T00:00:00"/>
    <s v="30. Budapest  Cup"/>
    <s v="MT"/>
    <s v="j"/>
    <s v="Bulka"/>
    <s v="Vojtěch"/>
    <s v="bez"/>
    <x v="3"/>
    <s v="45"/>
    <n v="0"/>
    <n v="0"/>
    <n v="1"/>
    <n v="0"/>
    <n v="0"/>
    <x v="14"/>
    <n v="0"/>
  </r>
  <r>
    <d v="2017-04-30T00:00:00"/>
    <s v="30. Budapest  Cup"/>
    <s v="MT"/>
    <s v="j"/>
    <s v="Kunc"/>
    <s v="Matěj"/>
    <s v="bez"/>
    <x v="3"/>
    <s v="45"/>
    <n v="1"/>
    <n v="0"/>
    <n v="2"/>
    <n v="0"/>
    <n v="1"/>
    <x v="16"/>
    <n v="1"/>
  </r>
  <r>
    <d v="2017-04-30T00:00:00"/>
    <s v="30. Budapest  Cup"/>
    <s v="MT"/>
    <s v="j"/>
    <s v="Freiwald"/>
    <s v="Richard"/>
    <s v="bez"/>
    <x v="3"/>
    <s v="45"/>
    <n v="1"/>
    <n v="0"/>
    <n v="1"/>
    <n v="0"/>
    <n v="1"/>
    <x v="17"/>
    <n v="1"/>
  </r>
  <r>
    <d v="2017-04-30T00:00:00"/>
    <s v="30. Budapest  Cup"/>
    <s v="MT"/>
    <s v="j"/>
    <s v="Lindovský"/>
    <s v="Jiří"/>
    <s v="bez"/>
    <x v="3"/>
    <s v="45"/>
    <n v="3"/>
    <n v="0"/>
    <n v="2"/>
    <n v="0"/>
    <n v="3"/>
    <x v="15"/>
    <n v="3"/>
  </r>
  <r>
    <d v="2017-04-30T00:00:00"/>
    <s v="30. Budapest  Cup"/>
    <s v="MT"/>
    <s v="j"/>
    <s v="Turčínek"/>
    <s v="Tomáš"/>
    <s v="bez"/>
    <x v="3"/>
    <s v="60"/>
    <n v="0"/>
    <n v="0"/>
    <n v="1"/>
    <n v="0"/>
    <n v="0"/>
    <x v="19"/>
    <n v="0"/>
  </r>
  <r>
    <d v="2017-04-30T00:00:00"/>
    <s v="30. Budapest  Cup"/>
    <s v="MT"/>
    <s v="j"/>
    <s v="Motyka"/>
    <s v="Dominik"/>
    <n v="7"/>
    <x v="3"/>
    <s v="73"/>
    <n v="2"/>
    <n v="0"/>
    <n v="2"/>
    <n v="2"/>
    <n v="2"/>
    <x v="12"/>
    <n v="4"/>
  </r>
  <r>
    <d v="2017-04-30T00:00:00"/>
    <s v="30. Budapest  Cup"/>
    <s v="MT"/>
    <s v="j"/>
    <s v="Václavková"/>
    <s v="Tereza"/>
    <s v="bez"/>
    <x v="4"/>
    <s v="48"/>
    <n v="0"/>
    <n v="0"/>
    <n v="1"/>
    <n v="0"/>
    <n v="0"/>
    <x v="24"/>
    <n v="0"/>
  </r>
  <r>
    <d v="2017-04-30T00:00:00"/>
    <s v="30. Budapest  Cup"/>
    <s v="MT"/>
    <s v="j"/>
    <s v="Kokešová"/>
    <s v="Alexandra"/>
    <n v="7"/>
    <x v="4"/>
    <s v="52"/>
    <n v="3"/>
    <n v="0"/>
    <n v="2"/>
    <n v="2"/>
    <n v="3"/>
    <x v="23"/>
    <n v="5"/>
  </r>
  <r>
    <d v="2017-04-30T00:00:00"/>
    <s v="30. Budapest  Cup"/>
    <s v="MT"/>
    <s v="j"/>
    <s v="Čerchlová"/>
    <s v="Markéta"/>
    <n v="7"/>
    <x v="4"/>
    <s v="63"/>
    <n v="1"/>
    <n v="0"/>
    <n v="2"/>
    <n v="2"/>
    <n v="1"/>
    <x v="21"/>
    <n v="3"/>
  </r>
  <r>
    <d v="2017-05-06T00:00:00"/>
    <s v="Krajský přebor - Ostrava"/>
    <s v="PK"/>
    <s v="j"/>
    <s v="Huvar"/>
    <s v="Jan"/>
    <n v="2"/>
    <x v="7"/>
    <s v="66"/>
    <n v="0"/>
    <n v="0"/>
    <n v="2"/>
    <n v="5"/>
    <n v="0"/>
    <x v="25"/>
    <n v="5"/>
  </r>
  <r>
    <d v="2017-05-06T00:00:00"/>
    <s v="Krajský přebor - Ostrava"/>
    <s v="PK"/>
    <s v="j"/>
    <s v="Huvar"/>
    <s v="Jan"/>
    <n v="2"/>
    <x v="8"/>
    <s v="66"/>
    <n v="0"/>
    <n v="0"/>
    <n v="2"/>
    <n v="5"/>
    <n v="0"/>
    <x v="25"/>
    <n v="5"/>
  </r>
  <r>
    <d v="2017-05-06T00:00:00"/>
    <s v="Krajský přebor - Ostrava"/>
    <s v="PK"/>
    <s v="j"/>
    <s v="Kohn"/>
    <s v="Pavel"/>
    <n v="3"/>
    <x v="8"/>
    <s v="73"/>
    <n v="1"/>
    <n v="0"/>
    <n v="2"/>
    <n v="3"/>
    <n v="1"/>
    <x v="42"/>
    <n v="4"/>
  </r>
  <r>
    <d v="2017-05-06T00:00:00"/>
    <s v="Krajský přebor - Ostrava"/>
    <s v="PK"/>
    <s v="j"/>
    <s v="Ondrašíková"/>
    <s v="Eva"/>
    <n v="1"/>
    <x v="6"/>
    <s v="+73"/>
    <n v="2"/>
    <n v="0"/>
    <n v="0"/>
    <n v="6"/>
    <n v="2"/>
    <x v="31"/>
    <n v="8"/>
  </r>
  <r>
    <d v="2017-05-06T00:00:00"/>
    <s v="Krajský přebor - Ostrava"/>
    <s v="PK"/>
    <s v="j"/>
    <s v="Martínková"/>
    <s v="Adéla"/>
    <n v="1"/>
    <x v="6"/>
    <s v="70"/>
    <n v="2"/>
    <n v="0"/>
    <n v="0"/>
    <n v="6"/>
    <n v="2"/>
    <x v="30"/>
    <n v="8"/>
  </r>
  <r>
    <d v="2017-05-06T00:00:00"/>
    <s v="Krajský přebor - Ostrava"/>
    <s v="PK"/>
    <s v="j"/>
    <s v="Martínková"/>
    <s v="Adéla"/>
    <n v="1"/>
    <x v="9"/>
    <s v="78"/>
    <n v="2"/>
    <n v="0"/>
    <n v="0"/>
    <n v="6"/>
    <n v="2"/>
    <x v="30"/>
    <n v="8"/>
  </r>
  <r>
    <d v="2017-05-06T00:00:00"/>
    <s v="Krajský přebor - Ostrava"/>
    <s v="PK"/>
    <s v="j"/>
    <s v="Král"/>
    <s v="Jan"/>
    <n v="1"/>
    <x v="7"/>
    <s v=" 90"/>
    <n v="2"/>
    <n v="0"/>
    <n v="0"/>
    <n v="6"/>
    <n v="2"/>
    <x v="37"/>
    <n v="8"/>
  </r>
  <r>
    <d v="2017-05-06T00:00:00"/>
    <s v="Krajský přebor - Ostrava"/>
    <s v="PK"/>
    <s v="j"/>
    <s v="Mecko"/>
    <s v="Jakub"/>
    <n v="4"/>
    <x v="8"/>
    <s v="+90"/>
    <n v="0"/>
    <n v="0"/>
    <n v="3"/>
    <n v="0"/>
    <n v="0"/>
    <x v="50"/>
    <n v="0"/>
  </r>
  <r>
    <d v="2017-05-12T00:00:00"/>
    <s v="MČR- družstva - dorostenky - Turnov"/>
    <s v="MCR"/>
    <s v="d"/>
    <s v="Martínková"/>
    <s v="Adéla"/>
    <n v="2"/>
    <x v="6"/>
    <s v="70"/>
    <n v="5"/>
    <n v="0"/>
    <n v="0"/>
    <n v="15"/>
    <n v="10"/>
    <x v="30"/>
    <n v="25"/>
  </r>
  <r>
    <d v="2017-05-12T00:00:00"/>
    <s v="MČR- družstva - dorostenky - Turnov"/>
    <s v="MCR"/>
    <s v="d"/>
    <s v="Kuncová"/>
    <s v="Viktorie"/>
    <n v="2"/>
    <x v="6"/>
    <s v="48"/>
    <n v="1"/>
    <n v="0"/>
    <n v="0"/>
    <n v="15"/>
    <n v="2"/>
    <x v="33"/>
    <n v="17"/>
  </r>
  <r>
    <d v="2017-05-12T00:00:00"/>
    <s v="MČR- družstva - dorostenky - Turnov"/>
    <s v="MCR"/>
    <s v="d"/>
    <s v="Brzusková"/>
    <s v="Marie"/>
    <n v="2"/>
    <x v="6"/>
    <s v="52"/>
    <n v="1"/>
    <n v="0"/>
    <n v="4"/>
    <n v="15"/>
    <n v="2"/>
    <x v="32"/>
    <n v="17"/>
  </r>
  <r>
    <d v="2017-05-12T00:00:00"/>
    <s v="MČR- družstva - dorostenky - Turnov"/>
    <s v="MCR"/>
    <s v="d"/>
    <s v="Ďurinová"/>
    <s v="Kristýna"/>
    <n v="2"/>
    <x v="6"/>
    <s v="57"/>
    <n v="0"/>
    <n v="0"/>
    <n v="0"/>
    <n v="15"/>
    <n v="0"/>
    <x v="51"/>
    <n v="15"/>
  </r>
  <r>
    <d v="2017-05-12T00:00:00"/>
    <s v="MČR- družstva - dorostenky - Turnov"/>
    <s v="MCR"/>
    <s v="d"/>
    <s v="Ondrašíková"/>
    <s v="Eva"/>
    <n v="2"/>
    <x v="6"/>
    <s v="+70"/>
    <n v="0"/>
    <n v="0"/>
    <n v="0"/>
    <n v="15"/>
    <n v="0"/>
    <x v="31"/>
    <n v="15"/>
  </r>
  <r>
    <d v="2017-05-13T00:00:00"/>
    <s v="PČR - družstva - st.žáků  -  Turnov"/>
    <s v="PCR"/>
    <s v="d"/>
    <s v="Meixner"/>
    <s v="Tomáš"/>
    <n v="5"/>
    <x v="3"/>
    <s v="38"/>
    <n v="4"/>
    <n v="0"/>
    <n v="0"/>
    <n v="3"/>
    <n v="8"/>
    <x v="20"/>
    <n v="11"/>
  </r>
  <r>
    <d v="2017-05-13T00:00:00"/>
    <s v="PČR - družstva - st.žáků  -  Turnov"/>
    <s v="PCR"/>
    <s v="d"/>
    <s v="Bulka"/>
    <s v="Vojtěch"/>
    <n v="5"/>
    <x v="3"/>
    <s v="42"/>
    <n v="2"/>
    <n v="0"/>
    <n v="0"/>
    <n v="3"/>
    <n v="4"/>
    <x v="14"/>
    <n v="7"/>
  </r>
  <r>
    <d v="2017-05-13T00:00:00"/>
    <s v="PČR - družstva - st.žáků  -  Turnov"/>
    <s v="PCR"/>
    <s v="d"/>
    <s v="Kunc"/>
    <s v="Matěj"/>
    <n v="5"/>
    <x v="3"/>
    <s v="42"/>
    <n v="2"/>
    <n v="0"/>
    <n v="0"/>
    <n v="3"/>
    <n v="4"/>
    <x v="16"/>
    <n v="7"/>
  </r>
  <r>
    <d v="2017-05-13T00:00:00"/>
    <s v="PČR - družstva - st.žáků  -  Turnov"/>
    <s v="PCR"/>
    <s v="d"/>
    <s v="Tycar"/>
    <s v="Štěpán"/>
    <n v="5"/>
    <x v="3"/>
    <s v="46"/>
    <n v="1"/>
    <n v="0"/>
    <n v="1"/>
    <n v="3"/>
    <n v="2"/>
    <x v="10"/>
    <n v="5"/>
  </r>
  <r>
    <d v="2017-05-13T00:00:00"/>
    <s v="PČR - družstva - st.žáků  -  Turnov"/>
    <s v="PCR"/>
    <s v="d"/>
    <s v="Malaczynski"/>
    <s v="Filip"/>
    <n v="5"/>
    <x v="3"/>
    <s v="46"/>
    <n v="1"/>
    <n v="0"/>
    <n v="1"/>
    <n v="3"/>
    <n v="2"/>
    <x v="84"/>
    <n v="5"/>
  </r>
  <r>
    <d v="2017-05-13T00:00:00"/>
    <s v="PČR - družstva - st.žáků  -  Turnov"/>
    <s v="PCR"/>
    <s v="d"/>
    <s v="Motyka"/>
    <s v="Dominik"/>
    <n v="5"/>
    <x v="3"/>
    <s v="73"/>
    <n v="1"/>
    <n v="0"/>
    <n v="2"/>
    <n v="3"/>
    <n v="2"/>
    <x v="12"/>
    <n v="5"/>
  </r>
  <r>
    <d v="2017-05-13T00:00:00"/>
    <s v="PČR - družstva - st.žáků  -  Turnov"/>
    <s v="PCR"/>
    <s v="d"/>
    <s v="Tichý"/>
    <s v="Jan"/>
    <n v="5"/>
    <x v="3"/>
    <s v="73"/>
    <n v="1"/>
    <n v="0"/>
    <n v="0"/>
    <n v="3"/>
    <n v="2"/>
    <x v="120"/>
    <n v="5"/>
  </r>
  <r>
    <d v="2017-05-13T00:00:00"/>
    <s v="PČR - družstva - st.žáků  -  Turnov"/>
    <s v="PCR"/>
    <s v="d"/>
    <s v="Marný"/>
    <s v="Jakub"/>
    <n v="5"/>
    <x v="3"/>
    <s v="73"/>
    <n v="1"/>
    <n v="0"/>
    <n v="3"/>
    <n v="3"/>
    <n v="2"/>
    <x v="121"/>
    <n v="5"/>
  </r>
  <r>
    <d v="2017-05-13T00:00:00"/>
    <s v="MČR- družstva - ženy - Turnov"/>
    <s v="MCR"/>
    <s v="d"/>
    <s v="Polášková"/>
    <s v="Kristýna"/>
    <n v="3"/>
    <x v="10"/>
    <s v="63"/>
    <n v="2"/>
    <n v="0"/>
    <n v="1"/>
    <n v="10"/>
    <n v="4"/>
    <x v="47"/>
    <n v="14"/>
  </r>
  <r>
    <d v="2017-05-13T00:00:00"/>
    <s v="MČR- družstva - ženy - Turnov"/>
    <s v="MCR"/>
    <s v="d"/>
    <s v="Martínková"/>
    <s v="Adéla"/>
    <n v="3"/>
    <x v="10"/>
    <s v="70"/>
    <n v="1"/>
    <n v="0"/>
    <n v="2"/>
    <n v="10"/>
    <n v="2"/>
    <x v="30"/>
    <n v="12"/>
  </r>
  <r>
    <d v="2017-05-13T00:00:00"/>
    <s v="MČR- družstva - ženy - Turnov"/>
    <s v="MCR"/>
    <s v="d"/>
    <s v="Ondrašíková"/>
    <s v="Eva"/>
    <n v="3"/>
    <x v="10"/>
    <s v="+70"/>
    <n v="0"/>
    <n v="0"/>
    <n v="1"/>
    <n v="10"/>
    <n v="0"/>
    <x v="31"/>
    <n v="10"/>
  </r>
  <r>
    <d v="2017-05-20T00:00:00"/>
    <s v="Moravská liga mužů - 3.kolo - Brno"/>
    <s v="PSO"/>
    <s v="d"/>
    <s v="Kohn"/>
    <s v="Pavel"/>
    <m/>
    <x v="8"/>
    <s v="66"/>
    <n v="6"/>
    <n v="0"/>
    <n v="0"/>
    <n v="0"/>
    <n v="12"/>
    <x v="42"/>
    <n v="12"/>
  </r>
  <r>
    <d v="2017-05-20T00:00:00"/>
    <s v="Moravská liga mužů - 3.kolo - Brno"/>
    <s v="PSO"/>
    <s v="d"/>
    <s v="Lukáš"/>
    <s v="Patrik"/>
    <m/>
    <x v="8"/>
    <s v="73"/>
    <n v="2"/>
    <n v="0"/>
    <n v="1"/>
    <n v="0"/>
    <n v="4"/>
    <x v="119"/>
    <n v="4"/>
  </r>
  <r>
    <d v="2017-05-20T00:00:00"/>
    <s v="Moravská liga mužů - 3.kolo - Brno"/>
    <s v="PSO"/>
    <s v="d"/>
    <s v="Haml"/>
    <s v="Jan"/>
    <m/>
    <x v="8"/>
    <s v="73"/>
    <n v="1"/>
    <n v="0"/>
    <n v="2"/>
    <n v="0"/>
    <n v="2"/>
    <x v="122"/>
    <n v="2"/>
  </r>
  <r>
    <d v="2017-05-20T00:00:00"/>
    <s v="Moravská liga mužů - 3.kolo - Brno"/>
    <s v="PSO"/>
    <s v="d"/>
    <s v="Král"/>
    <s v="Jan"/>
    <m/>
    <x v="8"/>
    <s v="81"/>
    <n v="4"/>
    <n v="0"/>
    <n v="2"/>
    <n v="0"/>
    <n v="8"/>
    <x v="37"/>
    <n v="8"/>
  </r>
  <r>
    <d v="2017-05-20T00:00:00"/>
    <s v="Moravská liga mužů - 3.kolo - Brno"/>
    <s v="PSO"/>
    <s v="d"/>
    <s v="Svoboda"/>
    <s v="Jiří"/>
    <m/>
    <x v="8"/>
    <s v="90"/>
    <n v="3"/>
    <n v="0"/>
    <n v="1"/>
    <n v="0"/>
    <n v="6"/>
    <x v="48"/>
    <n v="6"/>
  </r>
  <r>
    <d v="2017-05-20T00:00:00"/>
    <s v="Moravská liga mužů - 3.kolo - Brno"/>
    <s v="PSO"/>
    <s v="d"/>
    <s v="Pustějovský"/>
    <s v="Tomáš"/>
    <m/>
    <x v="8"/>
    <s v="90"/>
    <n v="3"/>
    <n v="0"/>
    <n v="0"/>
    <n v="0"/>
    <n v="6"/>
    <x v="28"/>
    <n v="6"/>
  </r>
  <r>
    <d v="2017-05-20T00:00:00"/>
    <s v="Moravská liga mužů - 3.kolo - Brno"/>
    <s v="PSO"/>
    <s v="d"/>
    <s v="Raška"/>
    <s v="Michael"/>
    <m/>
    <x v="8"/>
    <s v="100"/>
    <n v="4"/>
    <n v="0"/>
    <n v="1"/>
    <n v="0"/>
    <n v="8"/>
    <x v="29"/>
    <n v="8"/>
  </r>
  <r>
    <d v="2017-05-20T00:00:00"/>
    <s v="Moravská liga mužů - 3.kolo - Brno"/>
    <s v="PSO"/>
    <s v="d"/>
    <s v="Král"/>
    <s v="Jakub"/>
    <m/>
    <x v="8"/>
    <s v="+100"/>
    <n v="4"/>
    <n v="0"/>
    <n v="2"/>
    <n v="0"/>
    <n v="8"/>
    <x v="45"/>
    <n v="8"/>
  </r>
  <r>
    <d v="2017-05-27T00:00:00"/>
    <s v="MT - Wolbrom - Polsko"/>
    <s v="MVC"/>
    <s v="j"/>
    <s v="Kocmanová"/>
    <s v="Lucie"/>
    <n v="1"/>
    <x v="0"/>
    <s v="24"/>
    <n v="3"/>
    <n v="0"/>
    <n v="0"/>
    <n v="6"/>
    <n v="3"/>
    <x v="123"/>
    <n v="9"/>
  </r>
  <r>
    <d v="2017-05-27T00:00:00"/>
    <s v="MT - Wolbrom - Polsko"/>
    <s v="MVC"/>
    <s v="j"/>
    <s v="Kaszperová"/>
    <s v="Kristýna"/>
    <n v="1"/>
    <x v="0"/>
    <s v="37"/>
    <n v="3"/>
    <n v="0"/>
    <n v="0"/>
    <n v="6"/>
    <n v="3"/>
    <x v="98"/>
    <n v="9"/>
  </r>
  <r>
    <d v="2017-05-27T00:00:00"/>
    <s v="MT - Wolbrom - Polsko"/>
    <s v="MVC"/>
    <s v="j"/>
    <s v="Přichystal"/>
    <s v="Leon"/>
    <n v="2"/>
    <x v="0"/>
    <s v="21"/>
    <n v="1"/>
    <n v="0"/>
    <n v="1"/>
    <n v="5"/>
    <n v="1"/>
    <x v="124"/>
    <n v="6"/>
  </r>
  <r>
    <d v="2017-05-27T00:00:00"/>
    <s v="MT - Wolbrom - Polsko"/>
    <s v="MVC"/>
    <s v="j"/>
    <s v="Vlk"/>
    <s v="František"/>
    <n v="2"/>
    <x v="0"/>
    <s v="44"/>
    <n v="0"/>
    <n v="0"/>
    <n v="2"/>
    <n v="5"/>
    <n v="0"/>
    <x v="110"/>
    <n v="5"/>
  </r>
  <r>
    <d v="2017-05-27T00:00:00"/>
    <s v="MT - Wolbrom - Polsko"/>
    <s v="MVC"/>
    <s v="j"/>
    <s v="Mařec"/>
    <s v="Tomáš"/>
    <n v="3"/>
    <x v="0"/>
    <s v="25"/>
    <n v="1"/>
    <n v="0"/>
    <n v="2"/>
    <n v="3"/>
    <n v="1"/>
    <x v="125"/>
    <n v="4"/>
  </r>
  <r>
    <d v="2017-05-27T00:00:00"/>
    <s v="MT - Wolbrom - Polsko"/>
    <s v="MVC"/>
    <s v="j"/>
    <s v="Kulhánek"/>
    <s v="Adam"/>
    <n v="3"/>
    <x v="0"/>
    <s v="38"/>
    <n v="1"/>
    <n v="0"/>
    <n v="2"/>
    <n v="3"/>
    <n v="1"/>
    <x v="97"/>
    <n v="4"/>
  </r>
  <r>
    <d v="2017-05-27T00:00:00"/>
    <s v="MT - Wolbrom - Polsko"/>
    <s v="MVC"/>
    <s v="j"/>
    <s v="Kuluris"/>
    <s v="Manolis"/>
    <n v="4"/>
    <x v="0"/>
    <s v="25"/>
    <n v="0"/>
    <n v="0"/>
    <n v="3"/>
    <n v="0"/>
    <n v="0"/>
    <x v="126"/>
    <n v="0"/>
  </r>
  <r>
    <d v="2017-05-27T00:00:00"/>
    <s v="MT - Wolbrom - Polsko"/>
    <s v="MVC"/>
    <s v="j"/>
    <s v="Blahová"/>
    <s v="Alexandra"/>
    <n v="4"/>
    <x v="0"/>
    <s v="32"/>
    <n v="0"/>
    <n v="0"/>
    <n v="3"/>
    <n v="0"/>
    <n v="0"/>
    <x v="127"/>
    <n v="0"/>
  </r>
  <r>
    <d v="2017-05-27T00:00:00"/>
    <s v="MT - Wolbrom - Polsko"/>
    <s v="MVC"/>
    <s v="j"/>
    <s v="Zwilling"/>
    <s v="Šimon"/>
    <n v="4"/>
    <x v="0"/>
    <s v="35"/>
    <n v="0"/>
    <n v="0"/>
    <n v="3"/>
    <n v="0"/>
    <n v="0"/>
    <x v="128"/>
    <n v="0"/>
  </r>
  <r>
    <s v="4.3 2017"/>
    <s v="Otevřené mistrovství města Rybniku - PL"/>
    <s v="VC"/>
    <s v="j"/>
    <s v="Čebík"/>
    <s v="Filip"/>
    <s v="bez"/>
    <x v="1"/>
    <s v="40"/>
    <n v="1"/>
    <n v="0"/>
    <n v="2"/>
    <n v="0"/>
    <n v="1"/>
    <x v="4"/>
    <n v="1"/>
  </r>
  <r>
    <s v="4.3 2017"/>
    <s v="Otevřené mistrovství města Rybniku - PL"/>
    <s v="VC"/>
    <s v="j"/>
    <s v="Čerchla"/>
    <s v="Michal"/>
    <n v="2"/>
    <x v="1"/>
    <s v="45"/>
    <n v="2"/>
    <n v="0"/>
    <n v="1"/>
    <n v="5"/>
    <n v="2"/>
    <x v="7"/>
    <n v="7"/>
  </r>
  <r>
    <s v="4.3 2017"/>
    <s v="Otevřené mistrovství města Rybniku - PL"/>
    <s v="VC"/>
    <s v="j"/>
    <s v="Rodryčová"/>
    <s v="Adéla"/>
    <n v="3"/>
    <x v="2"/>
    <s v="40"/>
    <n v="3"/>
    <n v="0"/>
    <n v="1"/>
    <n v="3"/>
    <n v="3"/>
    <x v="57"/>
    <n v="6"/>
  </r>
  <r>
    <s v="4.3 2017"/>
    <s v="Otevřené mistrovství města Rybniku - PL"/>
    <s v="VC"/>
    <s v="j"/>
    <s v="Huvar"/>
    <s v="Matyáš"/>
    <n v="1"/>
    <x v="0"/>
    <s v="32"/>
    <n v="2"/>
    <n v="0"/>
    <n v="0"/>
    <n v="6"/>
    <n v="2"/>
    <x v="94"/>
    <n v="8"/>
  </r>
  <r>
    <s v="4.3 2017"/>
    <s v="Otevřené mistrovství města Rybniku - PL"/>
    <s v="VC"/>
    <s v="j"/>
    <s v="Huvar"/>
    <s v="Jakub"/>
    <n v="1"/>
    <x v="1"/>
    <s v="45"/>
    <n v="3"/>
    <n v="0"/>
    <n v="0"/>
    <n v="6"/>
    <n v="3"/>
    <x v="5"/>
    <n v="9"/>
  </r>
  <r>
    <s v="4.3 2017"/>
    <s v="Otevřené mistrovství města Rybniku - PL"/>
    <s v="VC"/>
    <s v="j"/>
    <s v="Meixner"/>
    <s v="Michal"/>
    <n v="3"/>
    <x v="1"/>
    <s v="36"/>
    <n v="3"/>
    <n v="0"/>
    <n v="2"/>
    <n v="3"/>
    <n v="3"/>
    <x v="6"/>
    <n v="6"/>
  </r>
  <r>
    <d v="2017-06-17T00:00:00"/>
    <s v="MT  -  GRAZ CUP 2017"/>
    <s v="MVC"/>
    <s v="j"/>
    <s v="Čebík"/>
    <s v="Filip"/>
    <n v="9"/>
    <x v="1"/>
    <s v="42"/>
    <n v="1"/>
    <n v="0"/>
    <n v="2"/>
    <n v="0"/>
    <n v="1"/>
    <x v="4"/>
    <n v="1"/>
  </r>
  <r>
    <d v="2017-06-17T00:00:00"/>
    <s v="MT  -  GRAZ CUP 2017"/>
    <s v="MVC"/>
    <s v="j"/>
    <s v="Huvar"/>
    <s v="Jakub"/>
    <n v="3"/>
    <x v="1"/>
    <s v="46"/>
    <n v="2"/>
    <n v="0"/>
    <n v="1"/>
    <n v="3"/>
    <n v="2"/>
    <x v="5"/>
    <n v="5"/>
  </r>
  <r>
    <d v="2017-06-17T00:00:00"/>
    <s v="MT  -  GRAZ CUP 2017"/>
    <s v="MVC"/>
    <s v="j"/>
    <s v="Tomek"/>
    <s v="David"/>
    <n v="9"/>
    <x v="1"/>
    <s v="50"/>
    <n v="0"/>
    <n v="0"/>
    <n v="2"/>
    <n v="0"/>
    <n v="0"/>
    <x v="129"/>
    <n v="0"/>
  </r>
  <r>
    <d v="2017-06-17T00:00:00"/>
    <s v="MT  -  GRAZ CUP 2017"/>
    <s v="MVC"/>
    <s v="j"/>
    <s v="Kuželová"/>
    <s v="Dominika"/>
    <n v="5"/>
    <x v="2"/>
    <s v="52"/>
    <n v="2"/>
    <n v="0"/>
    <n v="2"/>
    <n v="0"/>
    <n v="2"/>
    <x v="9"/>
    <n v="2"/>
  </r>
  <r>
    <d v="2017-06-17T00:00:00"/>
    <s v="MT  -  GRAZ CUP 2017"/>
    <s v="MVC"/>
    <s v="j"/>
    <s v="Čerchla"/>
    <s v="Michal"/>
    <n v="5"/>
    <x v="1"/>
    <s v="50"/>
    <n v="2"/>
    <n v="0"/>
    <n v="2"/>
    <n v="0"/>
    <n v="2"/>
    <x v="7"/>
    <n v="2"/>
  </r>
  <r>
    <d v="2017-06-18T00:00:00"/>
    <s v="Extraliga mužů 2017 - II. kolo - Jičín"/>
    <s v="EXL"/>
    <s v="d"/>
    <s v="Kohn"/>
    <s v="Tomáš"/>
    <m/>
    <x v="8"/>
    <s v="66"/>
    <n v="1"/>
    <n v="0"/>
    <n v="1"/>
    <n v="0"/>
    <n v="2"/>
    <x v="46"/>
    <n v="2"/>
  </r>
  <r>
    <d v="2017-06-09T00:00:00"/>
    <s v="Český pohár - Chomutov"/>
    <s v="KT"/>
    <s v="j"/>
    <s v="Kuncová"/>
    <s v="Viktorie"/>
    <n v="4"/>
    <x v="6"/>
    <s v="48"/>
    <n v="0"/>
    <n v="0"/>
    <n v="3"/>
    <n v="3"/>
    <n v="0"/>
    <x v="33"/>
    <n v="3"/>
  </r>
  <r>
    <d v="2017-06-09T00:00:00"/>
    <s v="Český pohár - Chomutov"/>
    <s v="KT"/>
    <s v="j"/>
    <s v="Šimková"/>
    <s v="Nikola"/>
    <n v="5"/>
    <x v="6"/>
    <s v="57"/>
    <n v="3"/>
    <n v="0"/>
    <n v="2"/>
    <n v="3"/>
    <n v="3"/>
    <x v="55"/>
    <n v="6"/>
  </r>
  <r>
    <d v="2017-06-09T00:00:00"/>
    <s v="Český pohár - Chomutov"/>
    <s v="KT"/>
    <s v="j"/>
    <s v="Šimek"/>
    <s v="Daniel"/>
    <n v="5"/>
    <x v="7"/>
    <s v="60"/>
    <n v="3"/>
    <n v="0"/>
    <n v="2"/>
    <n v="3"/>
    <n v="3"/>
    <x v="34"/>
    <n v="6"/>
  </r>
  <r>
    <d v="2017-06-09T00:00:00"/>
    <s v="Český pohár - Chomutov"/>
    <s v="KT"/>
    <s v="j"/>
    <s v="Ondrašíková"/>
    <s v="Eva"/>
    <n v="2"/>
    <x v="6"/>
    <s v="+70"/>
    <n v="0"/>
    <n v="0"/>
    <n v="2"/>
    <n v="7"/>
    <n v="0"/>
    <x v="31"/>
    <n v="7"/>
  </r>
  <r>
    <d v="2017-06-09T00:00:00"/>
    <s v="Český pohár - Chomutov"/>
    <s v="KT"/>
    <s v="j"/>
    <s v="Meixner"/>
    <s v="Tomáš"/>
    <n v="2"/>
    <x v="3"/>
    <s v="38"/>
    <n v="3"/>
    <n v="0"/>
    <n v="1"/>
    <n v="7"/>
    <n v="3"/>
    <x v="20"/>
    <n v="10"/>
  </r>
  <r>
    <d v="2017-06-09T00:00:00"/>
    <s v="Český pohár - Chomutov"/>
    <s v="KT"/>
    <s v="j"/>
    <s v="Kunc"/>
    <s v="Matěj"/>
    <n v="5"/>
    <x v="3"/>
    <s v="42"/>
    <n v="3"/>
    <n v="0"/>
    <n v="2"/>
    <n v="3"/>
    <n v="3"/>
    <x v="16"/>
    <n v="6"/>
  </r>
  <r>
    <d v="2017-06-09T00:00:00"/>
    <s v="Český pohár - Chomutov"/>
    <s v="KT"/>
    <s v="j"/>
    <s v="Tycar"/>
    <s v="Štěpán"/>
    <n v="3"/>
    <x v="3"/>
    <s v="42"/>
    <n v="5"/>
    <n v="0"/>
    <n v="1"/>
    <n v="5"/>
    <n v="5"/>
    <x v="10"/>
    <n v="10"/>
  </r>
  <r>
    <d v="2017-06-09T00:00:00"/>
    <s v="Český pohár - Chomutov"/>
    <s v="KT"/>
    <s v="j"/>
    <s v="Křížek"/>
    <s v="Šimon"/>
    <n v="2"/>
    <x v="3"/>
    <s v="46"/>
    <n v="4"/>
    <n v="0"/>
    <n v="1"/>
    <n v="7"/>
    <n v="4"/>
    <x v="11"/>
    <n v="11"/>
  </r>
  <r>
    <d v="2017-06-09T00:00:00"/>
    <s v="Český pohár - Chomutov"/>
    <s v="KT"/>
    <s v="j"/>
    <s v="Freiwald"/>
    <s v="Richard"/>
    <s v="bez"/>
    <x v="3"/>
    <s v="46"/>
    <n v="2"/>
    <n v="0"/>
    <n v="2"/>
    <n v="0"/>
    <n v="2"/>
    <x v="17"/>
    <n v="2"/>
  </r>
  <r>
    <d v="2017-06-09T00:00:00"/>
    <s v="Český pohár - Chomutov"/>
    <s v="KT"/>
    <s v="j"/>
    <s v="Václavková"/>
    <s v="Tereza"/>
    <n v="3"/>
    <x v="4"/>
    <s v="48"/>
    <n v="3"/>
    <n v="0"/>
    <n v="1"/>
    <n v="5"/>
    <n v="3"/>
    <x v="24"/>
    <n v="8"/>
  </r>
  <r>
    <d v="2017-06-09T00:00:00"/>
    <s v="Český pohár - Chomutov"/>
    <s v="KT"/>
    <s v="j"/>
    <s v="Malaczynski"/>
    <s v="Filip"/>
    <n v="1"/>
    <x v="3"/>
    <s v="46"/>
    <n v="4"/>
    <n v="0"/>
    <n v="0"/>
    <n v="10"/>
    <n v="4"/>
    <x v="84"/>
    <n v="14"/>
  </r>
  <r>
    <d v="2017-06-09T00:00:00"/>
    <s v="Český pohár - Chomutov"/>
    <s v="KT"/>
    <s v="j"/>
    <s v="Kokešová"/>
    <s v="Alexandra"/>
    <n v="7"/>
    <x v="4"/>
    <s v="52"/>
    <n v="1"/>
    <n v="0"/>
    <n v="2"/>
    <n v="2"/>
    <n v="1"/>
    <x v="23"/>
    <n v="3"/>
  </r>
  <r>
    <d v="2017-06-09T00:00:00"/>
    <s v="Český pohár - Chomutov"/>
    <s v="KT"/>
    <s v="j"/>
    <s v="Motyka"/>
    <s v="Dominik"/>
    <n v="3"/>
    <x v="3"/>
    <s v="73"/>
    <n v="2"/>
    <n v="0"/>
    <n v="1"/>
    <n v="5"/>
    <n v="2"/>
    <x v="12"/>
    <n v="7"/>
  </r>
  <r>
    <d v="2017-06-09T00:00:00"/>
    <s v="Český pohár - Chomutov"/>
    <s v="KT"/>
    <s v="j"/>
    <s v="Čerchlová"/>
    <s v="Markéta"/>
    <n v="3"/>
    <x v="4"/>
    <s v="+63"/>
    <n v="3"/>
    <n v="0"/>
    <n v="2"/>
    <n v="5"/>
    <n v="3"/>
    <x v="21"/>
    <n v="8"/>
  </r>
  <r>
    <d v="2017-06-17T00:00:00"/>
    <s v="MT - Solanin Cup - 2017"/>
    <s v="MVC"/>
    <s v="j"/>
    <s v="Kunc"/>
    <s v="Matěj"/>
    <n v="5"/>
    <x v="3"/>
    <s v="42"/>
    <n v="2"/>
    <n v="0"/>
    <n v="2"/>
    <n v="0"/>
    <n v="2"/>
    <x v="16"/>
    <n v="2"/>
  </r>
  <r>
    <d v="2017-06-17T00:00:00"/>
    <s v="MT - Solanin Cup - 2017"/>
    <s v="MVC"/>
    <s v="j"/>
    <s v="Lindovský"/>
    <s v="Jiří"/>
    <s v="bez"/>
    <x v="3"/>
    <s v="46"/>
    <n v="0"/>
    <n v="0"/>
    <n v="1"/>
    <n v="0"/>
    <n v="0"/>
    <x v="15"/>
    <n v="0"/>
  </r>
  <r>
    <d v="2017-06-17T00:00:00"/>
    <s v="MT - Solanin Cup - 2017"/>
    <s v="MVC"/>
    <s v="j"/>
    <s v="Tycar"/>
    <s v="Štěpán"/>
    <n v="2"/>
    <x v="3"/>
    <s v="46"/>
    <n v="4"/>
    <n v="0"/>
    <n v="1"/>
    <n v="5"/>
    <n v="4"/>
    <x v="10"/>
    <n v="9"/>
  </r>
  <r>
    <d v="2017-06-17T00:00:00"/>
    <s v="MT - Solanin Cup - 2017"/>
    <s v="MVC"/>
    <s v="j"/>
    <s v="Freiwald"/>
    <s v="Richard"/>
    <s v="bez"/>
    <x v="3"/>
    <s v="46"/>
    <n v="0"/>
    <n v="0"/>
    <n v="1"/>
    <n v="0"/>
    <n v="0"/>
    <x v="17"/>
    <n v="0"/>
  </r>
  <r>
    <d v="2017-06-17T00:00:00"/>
    <s v="MT - Solanin Cup - 2017"/>
    <s v="MVC"/>
    <s v="j"/>
    <s v="Malaczynski"/>
    <s v="Filip"/>
    <n v="5"/>
    <x v="3"/>
    <s v="46"/>
    <n v="3"/>
    <n v="0"/>
    <n v="2"/>
    <n v="0"/>
    <n v="3"/>
    <x v="84"/>
    <n v="3"/>
  </r>
  <r>
    <d v="2017-06-17T00:00:00"/>
    <s v="MT - Solanin Cup - 2017"/>
    <s v="MVC"/>
    <s v="j"/>
    <s v="Václavková"/>
    <s v="Tereza"/>
    <n v="3"/>
    <x v="4"/>
    <s v="48"/>
    <n v="3"/>
    <n v="0"/>
    <n v="1"/>
    <n v="3"/>
    <n v="3"/>
    <x v="24"/>
    <n v="6"/>
  </r>
  <r>
    <d v="2017-06-17T00:00:00"/>
    <s v="MT - Solanin Cup - 2017"/>
    <s v="MVC"/>
    <s v="j"/>
    <s v="Kokešová"/>
    <s v="Alexandra"/>
    <s v="bez"/>
    <x v="4"/>
    <s v="52"/>
    <n v="0"/>
    <n v="0"/>
    <n v="1"/>
    <n v="0"/>
    <n v="0"/>
    <x v="23"/>
    <n v="0"/>
  </r>
  <r>
    <d v="2017-06-17T00:00:00"/>
    <s v="MT - Solanin Cup - 2017"/>
    <s v="MVC"/>
    <s v="j"/>
    <s v="Motyka"/>
    <s v="Dominik"/>
    <n v="2"/>
    <x v="3"/>
    <s v="73"/>
    <n v="3"/>
    <n v="0"/>
    <n v="1"/>
    <n v="5"/>
    <n v="3"/>
    <x v="12"/>
    <n v="8"/>
  </r>
  <r>
    <d v="2017-06-17T00:00:00"/>
    <s v="MT - Solanin Cup - 2017"/>
    <s v="MVC"/>
    <s v="j"/>
    <s v="Čerchlová"/>
    <s v="Markéta"/>
    <n v="3"/>
    <x v="4"/>
    <s v="+63"/>
    <n v="2"/>
    <n v="0"/>
    <n v="1"/>
    <n v="3"/>
    <n v="2"/>
    <x v="21"/>
    <n v="5"/>
  </r>
  <r>
    <d v="2017-06-17T00:00:00"/>
    <s v="1.liga-muži-2.kolo-skupina-B-Mohelnice"/>
    <s v="1.liga"/>
    <s v="d"/>
    <s v="Kohn"/>
    <s v="Pavel"/>
    <m/>
    <x v="8"/>
    <s v="66"/>
    <n v="3"/>
    <n v="0"/>
    <n v="1"/>
    <n v="0"/>
    <n v="6"/>
    <x v="42"/>
    <n v="6"/>
  </r>
  <r>
    <d v="2017-06-17T00:00:00"/>
    <s v="1.liga-muži-2.kolo-skupina-B-Mohelnice"/>
    <s v="1.liga"/>
    <s v="d"/>
    <s v="Svoboda"/>
    <s v="Jiří"/>
    <m/>
    <x v="8"/>
    <s v="90"/>
    <n v="3"/>
    <n v="0"/>
    <n v="1"/>
    <n v="0"/>
    <n v="6"/>
    <x v="48"/>
    <n v="6"/>
  </r>
  <r>
    <d v="2017-06-17T00:00:00"/>
    <s v="1.liga-muži-2.kolo-skupina-B-Mohelnice"/>
    <s v="1.liga"/>
    <s v="d"/>
    <s v="Pustějovský"/>
    <s v="Tomáš"/>
    <m/>
    <x v="8"/>
    <s v="90"/>
    <n v="2"/>
    <n v="0"/>
    <n v="1"/>
    <n v="0"/>
    <n v="4"/>
    <x v="28"/>
    <n v="4"/>
  </r>
  <r>
    <d v="2017-06-17T00:00:00"/>
    <s v="1.liga-muži-2.kolo-skupina-B-Mohelnice"/>
    <s v="1.liga"/>
    <s v="d"/>
    <s v="Raška"/>
    <s v="Michael"/>
    <m/>
    <x v="8"/>
    <s v="100"/>
    <n v="0"/>
    <n v="0"/>
    <n v="2"/>
    <n v="0"/>
    <n v="0"/>
    <x v="29"/>
    <n v="0"/>
  </r>
  <r>
    <d v="2017-06-17T00:00:00"/>
    <s v="1.liga-muži-2.kolo-skupina-B-Mohelnice"/>
    <s v="1.liga"/>
    <s v="d"/>
    <s v="Král"/>
    <s v="Jakub"/>
    <m/>
    <x v="8"/>
    <s v="+100"/>
    <n v="0"/>
    <n v="0"/>
    <n v="2"/>
    <n v="0"/>
    <n v="0"/>
    <x v="45"/>
    <n v="0"/>
  </r>
  <r>
    <d v="2017-05-20T00:00:00"/>
    <s v="EC Cadets – Bielsko Biala (POL)"/>
    <s v="EJU"/>
    <s v="j"/>
    <s v="Šimek"/>
    <s v="Daniel"/>
    <s v="bez"/>
    <x v="7"/>
    <s v="55"/>
    <n v="1"/>
    <n v="0"/>
    <n v="1"/>
    <n v="0"/>
    <n v="1"/>
    <x v="34"/>
    <n v="1"/>
  </r>
  <r>
    <d v="2017-05-20T00:00:00"/>
    <s v="EC Cadets – Bielsko Biala (POL)"/>
    <s v="EJU"/>
    <s v="j"/>
    <s v="Martínková"/>
    <s v="Adéla"/>
    <s v="bez"/>
    <x v="6"/>
    <s v="70"/>
    <n v="0"/>
    <n v="0"/>
    <n v="1"/>
    <n v="0"/>
    <n v="0"/>
    <x v="30"/>
    <n v="0"/>
  </r>
  <r>
    <d v="2017-05-20T00:00:00"/>
    <s v="EC Cadets – Bielsko Biala (POL)"/>
    <s v="EJU"/>
    <s v="j"/>
    <s v="Silvestr"/>
    <s v="Matěj"/>
    <s v="bez"/>
    <x v="7"/>
    <s v="81"/>
    <n v="0"/>
    <n v="0"/>
    <n v="1"/>
    <n v="0"/>
    <n v="0"/>
    <x v="36"/>
    <n v="0"/>
  </r>
  <r>
    <d v="2017-05-20T00:00:00"/>
    <s v="EC Cadets – Bielsko Biala (POL)"/>
    <s v="EJU"/>
    <s v="j"/>
    <s v="Chlopčík"/>
    <s v="Ondřej"/>
    <s v="bez"/>
    <x v="7"/>
    <s v="81"/>
    <n v="0"/>
    <n v="0"/>
    <n v="1"/>
    <n v="0"/>
    <n v="0"/>
    <x v="35"/>
    <n v="0"/>
  </r>
  <r>
    <d v="2017-05-30T00:00:00"/>
    <s v="Velká Cena  Ostravy"/>
    <s v="VC"/>
    <s v="j"/>
    <s v="Stark"/>
    <s v="Vojtěch"/>
    <n v="3"/>
    <x v="0"/>
    <s v="34"/>
    <n v="0"/>
    <n v="0"/>
    <n v="2"/>
    <n v="3"/>
    <n v="0"/>
    <x v="130"/>
    <n v="3"/>
  </r>
  <r>
    <d v="2017-05-30T00:00:00"/>
    <s v="Velká Cena  Ostravy"/>
    <s v="VC"/>
    <s v="j"/>
    <s v="Huvar"/>
    <s v="Matyáš"/>
    <n v="1"/>
    <x v="0"/>
    <s v="34"/>
    <n v="2"/>
    <n v="0"/>
    <n v="0"/>
    <n v="6"/>
    <n v="2"/>
    <x v="94"/>
    <n v="8"/>
  </r>
  <r>
    <d v="2017-05-30T00:00:00"/>
    <s v="Velká Cena  Ostravy"/>
    <s v="VC"/>
    <s v="j"/>
    <s v="Slováková"/>
    <s v="Tereza"/>
    <n v="3"/>
    <x v="0"/>
    <s v="30"/>
    <n v="0"/>
    <n v="0"/>
    <n v="2"/>
    <n v="3"/>
    <n v="0"/>
    <x v="131"/>
    <n v="3"/>
  </r>
  <r>
    <d v="2017-05-30T00:00:00"/>
    <s v="Velká Cena  Ostravy"/>
    <s v="VC"/>
    <s v="j"/>
    <s v="Lukáš"/>
    <s v="Daniel"/>
    <s v="bez"/>
    <x v="0"/>
    <s v="27"/>
    <n v="0"/>
    <n v="0"/>
    <n v="2"/>
    <n v="0"/>
    <n v="0"/>
    <x v="132"/>
    <n v="0"/>
  </r>
  <r>
    <d v="2017-05-30T00:00:00"/>
    <s v="Velká Cena  Ostravy"/>
    <s v="VC"/>
    <s v="j"/>
    <s v="Papavasilevský"/>
    <s v="Marek"/>
    <n v="5"/>
    <x v="0"/>
    <s v="34"/>
    <n v="1"/>
    <n v="0"/>
    <n v="2"/>
    <n v="0"/>
    <n v="1"/>
    <x v="95"/>
    <n v="1"/>
  </r>
  <r>
    <d v="2017-05-30T00:00:00"/>
    <s v="Velká Cena  Ostravy"/>
    <s v="VC"/>
    <s v="j"/>
    <s v="Zwilling"/>
    <s v="Šimon"/>
    <s v="bez"/>
    <x v="0"/>
    <s v="38"/>
    <n v="1"/>
    <n v="0"/>
    <n v="2"/>
    <n v="0"/>
    <n v="1"/>
    <x v="128"/>
    <n v="1"/>
  </r>
  <r>
    <d v="2017-05-30T00:00:00"/>
    <s v="Velká Cena  Ostravy"/>
    <s v="VC"/>
    <s v="j"/>
    <s v="Pospíšil"/>
    <s v="Jan"/>
    <s v="bez"/>
    <x v="0"/>
    <s v="38"/>
    <n v="1"/>
    <n v="0"/>
    <n v="2"/>
    <n v="0"/>
    <n v="1"/>
    <x v="86"/>
    <n v="1"/>
  </r>
  <r>
    <d v="2017-05-30T00:00:00"/>
    <s v="Velká Cena  Ostravy"/>
    <s v="VC"/>
    <s v="j"/>
    <s v="Seibert"/>
    <s v="Marian"/>
    <n v="3"/>
    <x v="0"/>
    <s v="38"/>
    <n v="3"/>
    <n v="0"/>
    <n v="1"/>
    <n v="3"/>
    <n v="3"/>
    <x v="3"/>
    <n v="6"/>
  </r>
  <r>
    <d v="2017-05-30T00:00:00"/>
    <s v="Velká Cena  Ostravy"/>
    <s v="VC"/>
    <s v="j"/>
    <s v="Dryšl"/>
    <s v="Adam"/>
    <n v="3"/>
    <x v="0"/>
    <s v="42"/>
    <n v="3"/>
    <n v="0"/>
    <n v="1"/>
    <n v="3"/>
    <n v="3"/>
    <x v="87"/>
    <n v="6"/>
  </r>
  <r>
    <d v="2017-05-30T00:00:00"/>
    <s v="Velká Cena  Ostravy"/>
    <s v="VC"/>
    <s v="j"/>
    <s v="Šotola"/>
    <s v="Kryštof"/>
    <s v="bez"/>
    <x v="0"/>
    <s v="42"/>
    <n v="0"/>
    <n v="0"/>
    <n v="3"/>
    <n v="0"/>
    <n v="0"/>
    <x v="133"/>
    <n v="0"/>
  </r>
  <r>
    <d v="2017-05-30T00:00:00"/>
    <s v="Velká Cena  Ostravy"/>
    <s v="VC"/>
    <s v="j"/>
    <s v="Baudiš"/>
    <s v="Michal"/>
    <n v="2"/>
    <x v="0"/>
    <s v="42"/>
    <n v="2"/>
    <n v="0"/>
    <n v="1"/>
    <n v="5"/>
    <n v="2"/>
    <x v="134"/>
    <n v="7"/>
  </r>
  <r>
    <d v="2017-05-30T00:00:00"/>
    <s v="Velká Cena  Ostravy"/>
    <s v="VC"/>
    <s v="j"/>
    <s v="Kaszperová"/>
    <s v="Kristýna"/>
    <n v="2"/>
    <x v="0"/>
    <s v="42"/>
    <n v="1"/>
    <n v="0"/>
    <n v="2"/>
    <n v="5"/>
    <n v="1"/>
    <x v="98"/>
    <n v="6"/>
  </r>
  <r>
    <d v="2017-05-30T00:00:00"/>
    <s v="Velká Cena  Ostravy"/>
    <s v="VC"/>
    <s v="j"/>
    <s v="Neuwirt"/>
    <s v="Petr"/>
    <n v="2"/>
    <x v="1"/>
    <s v="30"/>
    <n v="1"/>
    <n v="0"/>
    <n v="2"/>
    <n v="5"/>
    <n v="1"/>
    <x v="99"/>
    <n v="6"/>
  </r>
  <r>
    <d v="2017-05-30T00:00:00"/>
    <s v="Velká Cena  Ostravy"/>
    <s v="VC"/>
    <s v="j"/>
    <s v="Suchan"/>
    <s v="Jan"/>
    <s v="bez"/>
    <x v="1"/>
    <s v="34"/>
    <n v="0"/>
    <n v="0"/>
    <n v="2"/>
    <n v="0"/>
    <n v="0"/>
    <x v="61"/>
    <n v="0"/>
  </r>
  <r>
    <d v="2017-05-30T00:00:00"/>
    <s v="Velká Cena  Ostravy"/>
    <s v="VC"/>
    <s v="j"/>
    <s v="Kuzník"/>
    <s v="Tadeáš"/>
    <n v="3"/>
    <x v="1"/>
    <s v="38"/>
    <n v="2"/>
    <n v="0"/>
    <n v="1"/>
    <n v="3"/>
    <n v="2"/>
    <x v="66"/>
    <n v="5"/>
  </r>
  <r>
    <d v="2017-05-30T00:00:00"/>
    <s v="Velká Cena  Ostravy"/>
    <s v="VC"/>
    <s v="j"/>
    <s v="Kolář"/>
    <s v="Vojtěch"/>
    <n v="5"/>
    <x v="1"/>
    <s v="38"/>
    <n v="1"/>
    <n v="0"/>
    <n v="2"/>
    <n v="0"/>
    <n v="1"/>
    <x v="62"/>
    <n v="1"/>
  </r>
  <r>
    <d v="2017-05-30T00:00:00"/>
    <s v="Velká Cena  Ostravy"/>
    <s v="VC"/>
    <s v="j"/>
    <s v="Meixner"/>
    <s v="Michal"/>
    <n v="2"/>
    <x v="1"/>
    <s v="38"/>
    <n v="3"/>
    <n v="0"/>
    <n v="1"/>
    <n v="5"/>
    <n v="3"/>
    <x v="6"/>
    <n v="8"/>
  </r>
  <r>
    <d v="2017-05-30T00:00:00"/>
    <s v="Velká Cena  Ostravy"/>
    <s v="VC"/>
    <s v="j"/>
    <s v="Válek"/>
    <s v="Matěj"/>
    <s v="bez"/>
    <x v="1"/>
    <s v="38"/>
    <n v="0"/>
    <n v="0"/>
    <n v="2"/>
    <n v="0"/>
    <n v="0"/>
    <x v="135"/>
    <n v="0"/>
  </r>
  <r>
    <d v="2017-05-30T00:00:00"/>
    <s v="Velká Cena  Ostravy"/>
    <s v="VC"/>
    <s v="j"/>
    <s v="Čebík"/>
    <s v="Filip"/>
    <n v="1"/>
    <x v="1"/>
    <s v="42"/>
    <n v="4"/>
    <n v="0"/>
    <n v="0"/>
    <n v="6"/>
    <n v="4"/>
    <x v="4"/>
    <n v="10"/>
  </r>
  <r>
    <d v="2017-05-30T00:00:00"/>
    <s v="Velká Cena  Ostravy"/>
    <s v="VC"/>
    <s v="j"/>
    <s v="King"/>
    <s v="Samuel"/>
    <s v="bez"/>
    <x v="1"/>
    <s v="42"/>
    <n v="0"/>
    <n v="0"/>
    <n v="2"/>
    <n v="0"/>
    <n v="0"/>
    <x v="67"/>
    <n v="0"/>
  </r>
  <r>
    <d v="2017-05-30T00:00:00"/>
    <s v="Velká Cena  Ostravy"/>
    <s v="VC"/>
    <s v="j"/>
    <s v="Caletka"/>
    <s v="Petr"/>
    <n v="4"/>
    <x v="1"/>
    <s v="46"/>
    <n v="1"/>
    <n v="0"/>
    <n v="3"/>
    <n v="0"/>
    <n v="1"/>
    <x v="69"/>
    <n v="1"/>
  </r>
  <r>
    <d v="2017-05-30T00:00:00"/>
    <s v="Velká Cena  Ostravy"/>
    <s v="VC"/>
    <s v="j"/>
    <s v="Novotný"/>
    <s v="Kryštof"/>
    <n v="1"/>
    <x v="1"/>
    <s v="50"/>
    <n v="2"/>
    <n v="0"/>
    <n v="0"/>
    <n v="6"/>
    <n v="2"/>
    <x v="108"/>
    <n v="8"/>
  </r>
  <r>
    <d v="2017-05-30T00:00:00"/>
    <s v="Velká Cena  Ostravy"/>
    <s v="VC"/>
    <s v="j"/>
    <s v="Čech"/>
    <s v="Jiří"/>
    <n v="2"/>
    <x v="1"/>
    <s v="50"/>
    <n v="0"/>
    <n v="0"/>
    <n v="2"/>
    <n v="5"/>
    <n v="0"/>
    <x v="72"/>
    <n v="5"/>
  </r>
  <r>
    <d v="2017-05-30T00:00:00"/>
    <s v="Velká Cena  Ostravy"/>
    <s v="VC"/>
    <s v="j"/>
    <s v="Bernacký"/>
    <s v="Mikuláš"/>
    <n v="4"/>
    <x v="1"/>
    <s v="+60"/>
    <n v="0"/>
    <n v="0"/>
    <n v="3"/>
    <n v="0"/>
    <n v="0"/>
    <x v="136"/>
    <n v="0"/>
  </r>
  <r>
    <d v="2017-05-30T00:00:00"/>
    <s v="Velká Cena  Ostravy"/>
    <s v="VC"/>
    <s v="j"/>
    <s v="Horák"/>
    <s v="Adam"/>
    <n v="2"/>
    <x v="1"/>
    <s v="+60"/>
    <n v="1"/>
    <n v="0"/>
    <n v="2"/>
    <n v="5"/>
    <n v="1"/>
    <x v="77"/>
    <n v="6"/>
  </r>
  <r>
    <d v="2017-05-30T00:00:00"/>
    <s v="Velká Cena  Ostravy"/>
    <s v="VC"/>
    <s v="j"/>
    <s v="Rapčanová"/>
    <s v="Alice"/>
    <n v="2"/>
    <x v="2"/>
    <s v="44"/>
    <n v="0"/>
    <n v="0"/>
    <n v="2"/>
    <n v="5"/>
    <n v="0"/>
    <x v="56"/>
    <n v="5"/>
  </r>
  <r>
    <d v="2017-05-30T00:00:00"/>
    <s v="Velká Cena  Ostravy"/>
    <s v="VC"/>
    <s v="j"/>
    <s v="Kuželová"/>
    <s v="Dominika"/>
    <n v="2"/>
    <x v="2"/>
    <s v="52"/>
    <n v="2"/>
    <n v="0"/>
    <n v="1"/>
    <n v="5"/>
    <n v="2"/>
    <x v="9"/>
    <n v="7"/>
  </r>
  <r>
    <d v="2017-05-30T00:00:00"/>
    <s v="Velká Cena  Ostravy"/>
    <s v="VC"/>
    <s v="j"/>
    <s v="Matýsek"/>
    <s v="Jan"/>
    <n v="4"/>
    <x v="3"/>
    <s v="42"/>
    <n v="0"/>
    <n v="0"/>
    <n v="3"/>
    <n v="0"/>
    <n v="0"/>
    <x v="83"/>
    <n v="0"/>
  </r>
  <r>
    <d v="2017-05-30T00:00:00"/>
    <s v="Velká Cena  Ostravy"/>
    <s v="VC"/>
    <s v="j"/>
    <s v="Freiwald"/>
    <s v="Richard"/>
    <n v="1"/>
    <x v="3"/>
    <s v="46"/>
    <n v="2"/>
    <n v="0"/>
    <n v="0"/>
    <n v="6"/>
    <n v="2"/>
    <x v="17"/>
    <n v="8"/>
  </r>
  <r>
    <d v="2017-05-30T00:00:00"/>
    <s v="Velká Cena  Ostravy"/>
    <s v="VC"/>
    <s v="j"/>
    <s v="Blaho"/>
    <s v="Dominik"/>
    <n v="3"/>
    <x v="3"/>
    <s v="46"/>
    <n v="0"/>
    <n v="0"/>
    <n v="2"/>
    <n v="3"/>
    <n v="0"/>
    <x v="137"/>
    <n v="3"/>
  </r>
  <r>
    <d v="2017-05-30T00:00:00"/>
    <s v="Velká Cena  Ostravy"/>
    <s v="VC"/>
    <s v="j"/>
    <s v="Kolář"/>
    <s v="Daniel"/>
    <n v="3"/>
    <x v="3"/>
    <s v="50"/>
    <n v="2"/>
    <n v="0"/>
    <n v="2"/>
    <n v="3"/>
    <n v="2"/>
    <x v="13"/>
    <n v="5"/>
  </r>
  <r>
    <d v="2017-05-30T00:00:00"/>
    <s v="Velká Cena  Ostravy"/>
    <s v="VC"/>
    <s v="j"/>
    <s v="Benáčková"/>
    <s v="Denisa"/>
    <n v="2"/>
    <x v="4"/>
    <s v="48"/>
    <n v="0"/>
    <n v="0"/>
    <n v="2"/>
    <n v="5"/>
    <n v="0"/>
    <x v="22"/>
    <n v="5"/>
  </r>
  <r>
    <d v="2017-05-30T00:00:00"/>
    <s v="Velká Cena  Ostravy"/>
    <s v="VC"/>
    <s v="j"/>
    <s v="Neumannová"/>
    <s v="Karolína"/>
    <n v="2"/>
    <x v="4"/>
    <s v="+63"/>
    <n v="1"/>
    <n v="0"/>
    <n v="1"/>
    <n v="5"/>
    <n v="1"/>
    <x v="79"/>
    <n v="6"/>
  </r>
  <r>
    <d v="2017-06-17T00:00:00"/>
    <s v="ME Zahřeb CHorvatsko"/>
    <s v="ME"/>
    <s v="j"/>
    <s v="Černota"/>
    <s v="Jiří"/>
    <n v="7"/>
    <x v="11"/>
    <s v="81"/>
    <n v="0"/>
    <n v="0"/>
    <n v="2"/>
    <n v="25"/>
    <n v="0"/>
    <x v="113"/>
    <n v="25"/>
  </r>
  <r>
    <d v="2017-07-22T00:00:00"/>
    <s v="Junior European Judo Cup - Praha"/>
    <s v="EJU"/>
    <s v="j"/>
    <s v="Polášková"/>
    <s v="Kristýna"/>
    <s v="bez"/>
    <x v="9"/>
    <s v="63"/>
    <n v="0"/>
    <n v="0"/>
    <n v="1"/>
    <n v="0"/>
    <n v="0"/>
    <x v="47"/>
    <n v="0"/>
  </r>
  <r>
    <d v="2017-07-22T00:00:00"/>
    <s v="Junior European Judo Cup - Praha"/>
    <s v="EJU"/>
    <s v="j"/>
    <s v="Pustějovský"/>
    <s v="Tomáš"/>
    <s v="bez"/>
    <x v="5"/>
    <s v="90"/>
    <n v="0"/>
    <n v="0"/>
    <n v="1"/>
    <n v="0"/>
    <n v="0"/>
    <x v="28"/>
    <n v="0"/>
  </r>
  <r>
    <d v="2017-06-03T00:00:00"/>
    <s v="Dorostenecká liga II. Kolo - Ostrava"/>
    <s v="DL"/>
    <s v="d"/>
    <s v="Silvestr"/>
    <s v="Matěj"/>
    <m/>
    <x v="7"/>
    <s v="81"/>
    <n v="3"/>
    <n v="0"/>
    <n v="0"/>
    <n v="0"/>
    <n v="6"/>
    <x v="36"/>
    <n v="6"/>
  </r>
  <r>
    <d v="2017-06-03T00:00:00"/>
    <s v="Dorostenecká liga II. Kolo - Ostrava"/>
    <s v="DL"/>
    <s v="d"/>
    <s v="Chlopčík"/>
    <s v="Ondřej"/>
    <m/>
    <x v="7"/>
    <s v=" 81"/>
    <n v="3"/>
    <n v="0"/>
    <n v="1"/>
    <n v="0"/>
    <n v="6"/>
    <x v="35"/>
    <n v="6"/>
  </r>
  <r>
    <d v="2017-06-03T00:00:00"/>
    <s v="Dorostenecká liga II. Kolo - Ostrava"/>
    <s v="DL"/>
    <s v="d"/>
    <s v="Malaczynski"/>
    <s v="Filip"/>
    <m/>
    <x v="7"/>
    <s v="50"/>
    <n v="1"/>
    <n v="0"/>
    <n v="1"/>
    <n v="0"/>
    <n v="2"/>
    <x v="84"/>
    <n v="2"/>
  </r>
  <r>
    <d v="2017-06-03T00:00:00"/>
    <s v="Dorostenecká liga II. Kolo - Ostrava"/>
    <s v="DL"/>
    <s v="d"/>
    <s v="Šimek"/>
    <s v="Daniel"/>
    <m/>
    <x v="7"/>
    <s v="60"/>
    <n v="0"/>
    <n v="0"/>
    <n v="1"/>
    <n v="0"/>
    <n v="0"/>
    <x v="34"/>
    <n v="0"/>
  </r>
  <r>
    <d v="2017-06-03T00:00:00"/>
    <s v="Dorostenecká liga II. Kolo - Ostrava"/>
    <s v="DL"/>
    <s v="d"/>
    <s v="Kresta"/>
    <s v="Matěj"/>
    <m/>
    <x v="7"/>
    <s v="66"/>
    <n v="1"/>
    <n v="0"/>
    <n v="2"/>
    <n v="0"/>
    <n v="2"/>
    <x v="38"/>
    <n v="2"/>
  </r>
  <r>
    <d v="2017-06-03T00:00:00"/>
    <s v="Dorostenecká liga II. Kolo - Ostrava"/>
    <s v="DL"/>
    <s v="d"/>
    <s v="Dvořáček"/>
    <s v="Adam"/>
    <m/>
    <x v="7"/>
    <s v="73"/>
    <n v="0"/>
    <n v="0"/>
    <n v="2"/>
    <n v="0"/>
    <n v="0"/>
    <x v="53"/>
    <n v="0"/>
  </r>
  <r>
    <d v="2017-06-03T00:00:00"/>
    <s v="Dorostenecká liga II. Kolo - Ostrava"/>
    <s v="DL"/>
    <s v="d"/>
    <s v="Mojžíšek"/>
    <s v="Lukáš"/>
    <m/>
    <x v="7"/>
    <s v="81"/>
    <n v="0"/>
    <n v="0"/>
    <n v="1"/>
    <n v="0"/>
    <n v="0"/>
    <x v="39"/>
    <n v="0"/>
  </r>
  <r>
    <d v="2017-06-03T00:00:00"/>
    <s v="Dorostenecká liga II. Kolo - Ostrava"/>
    <s v="DL"/>
    <s v="d"/>
    <s v="Král"/>
    <s v="Jan"/>
    <m/>
    <x v="7"/>
    <s v="90"/>
    <n v="2"/>
    <n v="0"/>
    <n v="0"/>
    <n v="0"/>
    <n v="4"/>
    <x v="37"/>
    <n v="4"/>
  </r>
  <r>
    <d v="2017-06-03T00:00:00"/>
    <s v="Dorostenecká liga II. Kolo - Ostrava"/>
    <s v="DL"/>
    <s v="d"/>
    <s v="Pavlica"/>
    <s v="Tomáš"/>
    <m/>
    <x v="7"/>
    <s v="+90"/>
    <n v="1"/>
    <n v="0"/>
    <n v="1"/>
    <n v="0"/>
    <n v="2"/>
    <x v="41"/>
    <n v="2"/>
  </r>
  <r>
    <d v="2017-06-11T00:00:00"/>
    <s v="Závišický pohár"/>
    <s v="MC"/>
    <s v="j"/>
    <s v="Kuluris"/>
    <s v="Manolis"/>
    <n v="3"/>
    <x v="0"/>
    <s v="27"/>
    <n v="1"/>
    <n v="0"/>
    <n v="2"/>
    <n v="2"/>
    <n v="1"/>
    <x v="126"/>
    <n v="3"/>
  </r>
  <r>
    <d v="2017-06-11T00:00:00"/>
    <s v="Závišický pohár"/>
    <s v="MC"/>
    <s v="j"/>
    <s v="Zwilling"/>
    <s v="Šimon"/>
    <n v="2"/>
    <x v="0"/>
    <s v="36"/>
    <n v="2"/>
    <n v="0"/>
    <n v="1"/>
    <n v="3"/>
    <n v="2"/>
    <x v="128"/>
    <n v="5"/>
  </r>
  <r>
    <d v="2017-06-11T00:00:00"/>
    <s v="Závišický pohár"/>
    <s v="MC"/>
    <s v="j"/>
    <s v="Vlk"/>
    <s v="František"/>
    <n v="2"/>
    <x v="0"/>
    <s v="42"/>
    <n v="1"/>
    <n v="0"/>
    <n v="1"/>
    <n v="3"/>
    <n v="1"/>
    <x v="110"/>
    <n v="4"/>
  </r>
  <r>
    <d v="2017-06-11T00:00:00"/>
    <s v="Závišický pohár"/>
    <s v="MC"/>
    <s v="j"/>
    <s v="Kocmanová"/>
    <s v="Lucie"/>
    <n v="2"/>
    <x v="0"/>
    <s v="28"/>
    <n v="2"/>
    <n v="0"/>
    <n v="1"/>
    <n v="3"/>
    <n v="2"/>
    <x v="123"/>
    <n v="5"/>
  </r>
  <r>
    <d v="2017-06-11T00:00:00"/>
    <s v="Závišický pohár"/>
    <s v="MC"/>
    <s v="j"/>
    <s v="Blahová"/>
    <s v="Alexandra"/>
    <n v="3"/>
    <x v="0"/>
    <s v="32"/>
    <n v="0"/>
    <n v="0"/>
    <n v="3"/>
    <n v="2"/>
    <n v="0"/>
    <x v="127"/>
    <n v="2"/>
  </r>
  <r>
    <d v="2017-06-11T00:00:00"/>
    <s v="Závišický pohár"/>
    <s v="MC"/>
    <s v="j"/>
    <s v="Dryšl"/>
    <s v="Adam"/>
    <n v="2"/>
    <x v="0"/>
    <s v="39"/>
    <n v="2"/>
    <n v="0"/>
    <n v="1"/>
    <n v="3"/>
    <n v="2"/>
    <x v="87"/>
    <n v="5"/>
  </r>
  <r>
    <d v="2017-06-11T00:00:00"/>
    <s v="Závišický pohár"/>
    <s v="MC"/>
    <s v="j"/>
    <s v="Baudiš"/>
    <s v="Michal"/>
    <n v="1"/>
    <x v="0"/>
    <s v="42"/>
    <n v="2"/>
    <n v="0"/>
    <n v="0"/>
    <n v="4"/>
    <n v="2"/>
    <x v="134"/>
    <n v="6"/>
  </r>
  <r>
    <d v="2017-06-11T00:00:00"/>
    <s v="Závišický pohár"/>
    <s v="MC"/>
    <s v="j"/>
    <s v="Turek"/>
    <s v="Jakub"/>
    <n v="1"/>
    <x v="0"/>
    <s v="34"/>
    <n v="2"/>
    <n v="0"/>
    <n v="0"/>
    <n v="4"/>
    <n v="2"/>
    <x v="1"/>
    <n v="6"/>
  </r>
  <r>
    <d v="2017-06-11T00:00:00"/>
    <s v="Závišický pohár"/>
    <s v="MC"/>
    <s v="j"/>
    <s v="Papavasilevský"/>
    <s v="Marek"/>
    <n v="2"/>
    <x v="0"/>
    <s v="32"/>
    <n v="2"/>
    <n v="0"/>
    <n v="1"/>
    <n v="3"/>
    <n v="2"/>
    <x v="95"/>
    <n v="5"/>
  </r>
  <r>
    <d v="2017-06-11T00:00:00"/>
    <s v="Závišický pohár"/>
    <s v="MC"/>
    <s v="j"/>
    <s v="Kulhánek"/>
    <s v="Adam"/>
    <n v="1"/>
    <x v="0"/>
    <s v="38"/>
    <n v="2"/>
    <n v="0"/>
    <n v="0"/>
    <n v="4"/>
    <n v="2"/>
    <x v="97"/>
    <n v="6"/>
  </r>
  <r>
    <d v="2017-06-11T00:00:00"/>
    <s v="Závišický pohár"/>
    <s v="MC"/>
    <s v="j"/>
    <s v="Chmela"/>
    <s v="Tomáš"/>
    <n v="2"/>
    <x v="0"/>
    <s v="36"/>
    <n v="2"/>
    <n v="0"/>
    <n v="1"/>
    <n v="3"/>
    <n v="2"/>
    <x v="96"/>
    <n v="5"/>
  </r>
  <r>
    <d v="2017-08-19T00:00:00"/>
    <s v="MT Bánská Bystrica"/>
    <s v="MT"/>
    <s v="j"/>
    <s v="Polášková"/>
    <s v="Kristýna"/>
    <n v="7"/>
    <x v="10"/>
    <s v="63"/>
    <n v="1"/>
    <n v="0"/>
    <n v="2"/>
    <n v="2"/>
    <n v="1"/>
    <x v="47"/>
    <n v="3"/>
  </r>
  <r>
    <d v="2017-08-19T00:00:00"/>
    <s v="MT Bánská Bystrica"/>
    <s v="MT"/>
    <s v="j"/>
    <s v="Pustějovský"/>
    <s v="Tomáš"/>
    <s v="bez"/>
    <x v="8"/>
    <s v="90"/>
    <n v="0"/>
    <n v="0"/>
    <n v="2"/>
    <n v="0"/>
    <n v="0"/>
    <x v="28"/>
    <n v="0"/>
  </r>
  <r>
    <d v="2017-09-17T00:00:00"/>
    <s v="Mezinárodní turnaj Wolbrom"/>
    <s v="MVC"/>
    <s v="j"/>
    <s v="Fulneček"/>
    <s v="Šimon"/>
    <n v="2"/>
    <x v="1"/>
    <s v="+60"/>
    <n v="0"/>
    <n v="0"/>
    <n v="2"/>
    <n v="5"/>
    <n v="0"/>
    <x v="76"/>
    <n v="5"/>
  </r>
  <r>
    <d v="2017-09-17T00:00:00"/>
    <s v="Mezinárodní turnaj Wolbrom"/>
    <s v="MVC"/>
    <s v="j"/>
    <s v="Čech"/>
    <s v="Jiří"/>
    <s v="bez"/>
    <x v="1"/>
    <s v="50"/>
    <n v="1"/>
    <n v="0"/>
    <n v="2"/>
    <n v="0"/>
    <n v="1"/>
    <x v="72"/>
    <n v="1"/>
  </r>
  <r>
    <d v="2017-09-17T00:00:00"/>
    <s v="Mezinárodní turnaj Wolbrom"/>
    <s v="MVC"/>
    <s v="j"/>
    <s v="Rapčanová"/>
    <s v="Alice"/>
    <n v="4"/>
    <x v="2"/>
    <s v="40"/>
    <n v="1"/>
    <n v="0"/>
    <n v="3"/>
    <n v="0"/>
    <n v="1"/>
    <x v="56"/>
    <n v="1"/>
  </r>
  <r>
    <d v="2017-09-17T00:00:00"/>
    <s v="Mezinárodní turnaj Wolbrom"/>
    <s v="MVC"/>
    <s v="j"/>
    <s v="Rapčanová"/>
    <s v="Silvie"/>
    <n v="3"/>
    <x v="2"/>
    <s v="35"/>
    <n v="1"/>
    <n v="0"/>
    <n v="2"/>
    <n v="3"/>
    <n v="1"/>
    <x v="8"/>
    <n v="4"/>
  </r>
  <r>
    <d v="2017-09-17T00:00:00"/>
    <s v="Mezinárodní turnaj Wolbrom"/>
    <s v="MVC"/>
    <s v="j"/>
    <s v="Vavřínová"/>
    <s v="Pavla"/>
    <n v="2"/>
    <x v="2"/>
    <s v="+57"/>
    <n v="0"/>
    <n v="0"/>
    <n v="2"/>
    <n v="5"/>
    <n v="0"/>
    <x v="138"/>
    <n v="5"/>
  </r>
  <r>
    <d v="2017-09-17T00:00:00"/>
    <s v="Mezinárodní turnaj Wolbrom"/>
    <s v="MVC"/>
    <s v="j"/>
    <s v="To"/>
    <s v="Adam"/>
    <n v="2"/>
    <x v="0"/>
    <s v="31"/>
    <n v="4"/>
    <n v="0"/>
    <n v="1"/>
    <n v="5"/>
    <n v="4"/>
    <x v="2"/>
    <n v="9"/>
  </r>
  <r>
    <d v="2017-09-17T00:00:00"/>
    <s v="Kvalifikační turnaj - Brno"/>
    <s v="KT"/>
    <s v="j"/>
    <s v="Rodryčová"/>
    <s v="Adéla"/>
    <n v="7"/>
    <x v="2"/>
    <s v="48"/>
    <n v="1"/>
    <n v="0"/>
    <n v="2"/>
    <n v="2"/>
    <n v="1"/>
    <x v="57"/>
    <n v="3"/>
  </r>
  <r>
    <d v="2017-09-17T00:00:00"/>
    <s v="Kvalifikační turnaj - Brno"/>
    <s v="KT"/>
    <s v="j"/>
    <s v="Kuželová"/>
    <s v="Dominika"/>
    <n v="3"/>
    <x v="2"/>
    <s v="52"/>
    <n v="1"/>
    <n v="0"/>
    <n v="1"/>
    <n v="5"/>
    <n v="1"/>
    <x v="9"/>
    <n v="6"/>
  </r>
  <r>
    <d v="2017-09-17T00:00:00"/>
    <s v="Kvalifikační turnaj - Brno"/>
    <s v="KT"/>
    <s v="j"/>
    <s v="Meixner"/>
    <s v="Michal"/>
    <s v="bez"/>
    <x v="1"/>
    <s v="38"/>
    <n v="1"/>
    <n v="0"/>
    <n v="1"/>
    <n v="0"/>
    <n v="1"/>
    <x v="6"/>
    <n v="1"/>
  </r>
  <r>
    <d v="2017-09-17T00:00:00"/>
    <s v="Kvalifikační turnaj - Brno"/>
    <s v="KT"/>
    <s v="j"/>
    <s v="Boháček"/>
    <s v="Jan"/>
    <n v="3"/>
    <x v="1"/>
    <s v="38"/>
    <n v="6"/>
    <n v="0"/>
    <n v="1"/>
    <n v="5"/>
    <n v="6"/>
    <x v="63"/>
    <n v="11"/>
  </r>
  <r>
    <d v="2017-09-17T00:00:00"/>
    <s v="Kvalifikační turnaj - Brno"/>
    <s v="KT"/>
    <s v="j"/>
    <s v="Čebík"/>
    <s v="Filip"/>
    <n v="5"/>
    <x v="1"/>
    <s v="46"/>
    <n v="4"/>
    <n v="0"/>
    <n v="2"/>
    <n v="3"/>
    <n v="4"/>
    <x v="4"/>
    <n v="7"/>
  </r>
  <r>
    <d v="2017-09-17T00:00:00"/>
    <s v="Kvalifikační turnaj - Brno"/>
    <s v="KT"/>
    <s v="j"/>
    <s v="Huvar"/>
    <s v="Jan"/>
    <s v="bez"/>
    <x v="1"/>
    <s v="46"/>
    <n v="2"/>
    <n v="0"/>
    <n v="2"/>
    <n v="0"/>
    <n v="2"/>
    <x v="25"/>
    <n v="2"/>
  </r>
  <r>
    <d v="2017-09-17T00:00:00"/>
    <s v="Kvalifikační turnaj - Brno"/>
    <s v="KT"/>
    <s v="j"/>
    <s v="Čerchla"/>
    <s v="Michal"/>
    <n v="5"/>
    <x v="1"/>
    <s v="50"/>
    <n v="3"/>
    <n v="0"/>
    <n v="2"/>
    <n v="3"/>
    <n v="3"/>
    <x v="7"/>
    <n v="6"/>
  </r>
  <r>
    <d v="2017-05-13T00:00:00"/>
    <s v="Velká cena Kroměříže"/>
    <s v="VC"/>
    <s v="j"/>
    <s v="Boháček"/>
    <s v="Jan"/>
    <s v="bez"/>
    <x v="1"/>
    <s v="42"/>
    <n v="2"/>
    <n v="0"/>
    <n v="3"/>
    <n v="0"/>
    <n v="2"/>
    <x v="63"/>
    <n v="2"/>
  </r>
  <r>
    <d v="2017-05-13T00:00:00"/>
    <s v="Velká cena Kroměříže"/>
    <s v="VC"/>
    <s v="j"/>
    <s v="Fulneček"/>
    <s v="Šimon"/>
    <n v="4"/>
    <x v="1"/>
    <s v="66"/>
    <n v="1"/>
    <n v="0"/>
    <n v="3"/>
    <n v="0"/>
    <n v="1"/>
    <x v="76"/>
    <n v="1"/>
  </r>
  <r>
    <d v="2017-05-14T00:00:00"/>
    <s v="MMR - Západ - Galanta"/>
    <s v="MVC"/>
    <s v="j"/>
    <s v="Boháček"/>
    <s v="Jan"/>
    <n v="1"/>
    <x v="1"/>
    <s v="42"/>
    <n v="2"/>
    <n v="0"/>
    <n v="0"/>
    <n v="6"/>
    <n v="2"/>
    <x v="63"/>
    <n v="8"/>
  </r>
  <r>
    <d v="2017-05-20T00:00:00"/>
    <s v="Velká cena Prostějov"/>
    <s v="VC"/>
    <s v="j"/>
    <s v="Boháček"/>
    <s v="Jan"/>
    <n v="3"/>
    <x v="1"/>
    <s v="42"/>
    <n v="3"/>
    <n v="0"/>
    <n v="1"/>
    <n v="3"/>
    <n v="3"/>
    <x v="63"/>
    <n v="6"/>
  </r>
  <r>
    <d v="2017-09-16T00:00:00"/>
    <s v="Kvalifikační turnaj - Brno"/>
    <s v="KT"/>
    <s v="j"/>
    <s v="Polášková"/>
    <s v="Kristýna"/>
    <n v="2"/>
    <x v="10"/>
    <s v="63"/>
    <n v="4"/>
    <n v="0"/>
    <n v="1"/>
    <n v="7"/>
    <n v="4"/>
    <x v="47"/>
    <n v="11"/>
  </r>
  <r>
    <d v="2017-09-16T00:00:00"/>
    <s v="Kvalifikační turnaj - Brno"/>
    <s v="KT"/>
    <s v="j"/>
    <s v="Kohn"/>
    <s v="Pavel"/>
    <n v="3"/>
    <x v="8"/>
    <s v="66"/>
    <n v="3"/>
    <n v="0"/>
    <n v="1"/>
    <n v="5"/>
    <n v="3"/>
    <x v="42"/>
    <n v="8"/>
  </r>
  <r>
    <d v="2017-09-16T00:00:00"/>
    <s v="Kvalifikační turnaj - Brno"/>
    <s v="KT"/>
    <s v="j"/>
    <s v="Huvar"/>
    <s v="Jan"/>
    <s v="bez"/>
    <x v="8"/>
    <s v="66"/>
    <n v="0"/>
    <n v="0"/>
    <n v="1"/>
    <n v="0"/>
    <n v="0"/>
    <x v="25"/>
    <n v="0"/>
  </r>
  <r>
    <d v="2017-09-16T00:00:00"/>
    <s v="Kvalifikační turnaj - Brno"/>
    <s v="KT"/>
    <s v="j"/>
    <s v="Pustějovský"/>
    <s v="Tomáš"/>
    <s v="bez"/>
    <x v="8"/>
    <s v="90"/>
    <n v="0"/>
    <n v="0"/>
    <n v="1"/>
    <n v="0"/>
    <n v="0"/>
    <x v="28"/>
    <n v="0"/>
  </r>
  <r>
    <d v="2017-09-16T00:00:00"/>
    <s v="Kvalifikační turnaj - Brno"/>
    <s v="KT"/>
    <s v="j"/>
    <s v="Silvestr"/>
    <s v="Matěj"/>
    <n v="2"/>
    <x v="7"/>
    <s v="81"/>
    <n v="4"/>
    <n v="0"/>
    <n v="1"/>
    <n v="7"/>
    <n v="4"/>
    <x v="36"/>
    <n v="11"/>
  </r>
  <r>
    <d v="2017-09-16T00:00:00"/>
    <s v="Kvalifikační turnaj - Brno"/>
    <s v="KT"/>
    <s v="j"/>
    <s v="Šimek"/>
    <s v="Daniel"/>
    <n v="3"/>
    <x v="7"/>
    <s v="60"/>
    <n v="5"/>
    <n v="0"/>
    <n v="1"/>
    <n v="5"/>
    <n v="5"/>
    <x v="34"/>
    <n v="10"/>
  </r>
  <r>
    <d v="2017-09-16T00:00:00"/>
    <s v="Kvalifikační turnaj - Brno"/>
    <s v="KT"/>
    <s v="j"/>
    <s v="Ondrašíková"/>
    <s v="Eva"/>
    <n v="3"/>
    <x v="6"/>
    <s v="+70"/>
    <n v="3"/>
    <n v="0"/>
    <n v="2"/>
    <n v="5"/>
    <n v="3"/>
    <x v="31"/>
    <n v="8"/>
  </r>
  <r>
    <d v="2017-09-16T00:00:00"/>
    <s v="Kvalifikační turnaj - Brno"/>
    <s v="KT"/>
    <s v="j"/>
    <s v="Pavlica"/>
    <s v="Tomáš"/>
    <n v="3"/>
    <x v="7"/>
    <s v="+90"/>
    <n v="2"/>
    <n v="0"/>
    <n v="1"/>
    <n v="5"/>
    <n v="2"/>
    <x v="41"/>
    <n v="7"/>
  </r>
  <r>
    <d v="2017-09-16T00:00:00"/>
    <s v="Kvalifikační turnaj - Brno"/>
    <s v="KT"/>
    <s v="j"/>
    <s v="Chlopčík"/>
    <s v="Ondřej"/>
    <s v="bez"/>
    <x v="7"/>
    <s v="81"/>
    <n v="0"/>
    <n v="0"/>
    <n v="1"/>
    <n v="0"/>
    <n v="0"/>
    <x v="35"/>
    <n v="0"/>
  </r>
  <r>
    <d v="2017-09-16T00:00:00"/>
    <s v="Kvalifikační turnaj - Brno"/>
    <s v="KT"/>
    <s v="j"/>
    <s v="Mojžíšek"/>
    <s v="Lukáš"/>
    <s v="bez"/>
    <x v="7"/>
    <s v="81"/>
    <n v="0"/>
    <n v="0"/>
    <n v="1"/>
    <n v="0"/>
    <n v="0"/>
    <x v="39"/>
    <n v="0"/>
  </r>
  <r>
    <d v="2017-09-24T00:00:00"/>
    <s v="VC Ostravy - Bail Cup"/>
    <s v="VC"/>
    <s v="j"/>
    <s v="Huvar"/>
    <s v="Matyáš"/>
    <n v="1"/>
    <x v="0"/>
    <s v="34"/>
    <n v="2"/>
    <n v="0"/>
    <n v="2"/>
    <n v="6"/>
    <n v="2"/>
    <x v="94"/>
    <n v="8"/>
  </r>
  <r>
    <d v="2017-09-24T00:00:00"/>
    <s v="VC Ostravy - Bail Cup"/>
    <s v="VC"/>
    <s v="j"/>
    <s v="Schotli"/>
    <s v="Josef"/>
    <n v="5"/>
    <x v="0"/>
    <s v="38"/>
    <n v="1"/>
    <n v="0"/>
    <n v="2"/>
    <n v="0"/>
    <n v="1"/>
    <x v="139"/>
    <n v="1"/>
  </r>
  <r>
    <d v="2017-09-24T00:00:00"/>
    <s v="VC Ostravy - Bail Cup"/>
    <s v="VC"/>
    <s v="j"/>
    <s v="Pospíšil"/>
    <s v="Jan"/>
    <n v="7"/>
    <x v="0"/>
    <s v="42"/>
    <n v="1"/>
    <n v="0"/>
    <n v="2"/>
    <n v="0"/>
    <n v="1"/>
    <x v="86"/>
    <n v="1"/>
  </r>
  <r>
    <d v="2017-09-24T00:00:00"/>
    <s v="VC Ostravy - Bail Cup"/>
    <s v="VC"/>
    <s v="j"/>
    <s v="Dryšl"/>
    <s v="Adam"/>
    <n v="3"/>
    <x v="0"/>
    <s v="42"/>
    <n v="2"/>
    <n v="0"/>
    <n v="1"/>
    <n v="3"/>
    <n v="2"/>
    <x v="87"/>
    <n v="5"/>
  </r>
  <r>
    <d v="2017-09-24T00:00:00"/>
    <s v="VC Ostravy - Bail Cup"/>
    <s v="VC"/>
    <s v="j"/>
    <s v="Seibert"/>
    <s v="Marian"/>
    <n v="2"/>
    <x v="0"/>
    <s v="38"/>
    <n v="3"/>
    <n v="0"/>
    <n v="1"/>
    <n v="5"/>
    <n v="3"/>
    <x v="3"/>
    <n v="8"/>
  </r>
  <r>
    <d v="2017-09-24T00:00:00"/>
    <s v="VC Ostravy - Bail Cup"/>
    <s v="VC"/>
    <s v="j"/>
    <s v="Mikenda"/>
    <s v="Ondřej"/>
    <n v="5"/>
    <x v="0"/>
    <s v="42"/>
    <n v="2"/>
    <n v="0"/>
    <n v="2"/>
    <n v="0"/>
    <n v="2"/>
    <x v="140"/>
    <n v="2"/>
  </r>
  <r>
    <d v="2017-09-24T00:00:00"/>
    <s v="VC Ostravy - Bail Cup"/>
    <s v="VC"/>
    <s v="j"/>
    <s v="Kocmanová"/>
    <s v="Lucie"/>
    <n v="3"/>
    <x v="0"/>
    <s v="27"/>
    <n v="1"/>
    <n v="0"/>
    <n v="2"/>
    <n v="3"/>
    <n v="1"/>
    <x v="123"/>
    <n v="4"/>
  </r>
  <r>
    <d v="2017-09-24T00:00:00"/>
    <s v="VC Ostravy - Bail Cup"/>
    <s v="VC"/>
    <s v="j"/>
    <s v="Šotola"/>
    <s v="Kryštof"/>
    <s v="bez"/>
    <x v="0"/>
    <s v="42"/>
    <n v="0"/>
    <n v="0"/>
    <n v="2"/>
    <n v="0"/>
    <n v="0"/>
    <x v="133"/>
    <n v="0"/>
  </r>
  <r>
    <d v="2017-09-24T00:00:00"/>
    <s v="VC Ostravy - Bail Cup"/>
    <s v="VC"/>
    <s v="j"/>
    <s v="To"/>
    <s v="Adam"/>
    <n v="3"/>
    <x v="0"/>
    <s v="34"/>
    <n v="3"/>
    <n v="0"/>
    <n v="1"/>
    <n v="3"/>
    <n v="3"/>
    <x v="2"/>
    <n v="6"/>
  </r>
  <r>
    <d v="2017-09-24T00:00:00"/>
    <s v="VC Ostravy - Bail Cup"/>
    <s v="VC"/>
    <s v="j"/>
    <s v="Chmela"/>
    <s v="Tomáš"/>
    <s v="bez"/>
    <x v="0"/>
    <s v="38"/>
    <n v="0"/>
    <n v="0"/>
    <n v="1"/>
    <n v="0"/>
    <n v="0"/>
    <x v="96"/>
    <n v="0"/>
  </r>
  <r>
    <d v="2017-09-24T00:00:00"/>
    <s v="VC Ostravy - Bail Cup"/>
    <s v="VC"/>
    <s v="j"/>
    <s v="Blahová"/>
    <s v="Alexandra"/>
    <n v="2"/>
    <x v="0"/>
    <s v="34"/>
    <n v="3"/>
    <n v="0"/>
    <n v="1"/>
    <n v="5"/>
    <n v="3"/>
    <x v="127"/>
    <n v="8"/>
  </r>
  <r>
    <d v="2017-09-24T00:00:00"/>
    <s v="VC Ostravy - Bail Cup - Kvalifikační turnaj"/>
    <s v="KT"/>
    <s v="j"/>
    <s v="Huvar"/>
    <s v="Jakub"/>
    <n v="2"/>
    <x v="1"/>
    <s v="46"/>
    <n v="2"/>
    <n v="0"/>
    <n v="1"/>
    <n v="7"/>
    <n v="2"/>
    <x v="5"/>
    <n v="9"/>
  </r>
  <r>
    <d v="2017-09-24T00:00:00"/>
    <s v="VC Ostravy - Bail Cup - Kvalifikační turnaj"/>
    <s v="KT"/>
    <s v="j"/>
    <s v="Kuželová"/>
    <s v="Dominika"/>
    <n v="1"/>
    <x v="2"/>
    <s v="52"/>
    <n v="2"/>
    <n v="0"/>
    <n v="0"/>
    <n v="10"/>
    <n v="2"/>
    <x v="9"/>
    <n v="12"/>
  </r>
  <r>
    <d v="2017-09-24T00:00:00"/>
    <s v="VC Ostravy - Bail Cup - Kvalifikační turnaj"/>
    <s v="KT"/>
    <s v="j"/>
    <s v="Wilkus"/>
    <s v="Richard"/>
    <s v="bez"/>
    <x v="1"/>
    <s v="52"/>
    <n v="0"/>
    <n v="0"/>
    <n v="2"/>
    <n v="0"/>
    <n v="0"/>
    <x v="73"/>
    <n v="0"/>
  </r>
  <r>
    <d v="2017-09-24T00:00:00"/>
    <s v="VC Ostravy - Bail Cup - Kvalifikační turnaj"/>
    <s v="KT"/>
    <s v="j"/>
    <s v="Meixner"/>
    <s v="Michal"/>
    <n v="3"/>
    <x v="1"/>
    <s v="38"/>
    <n v="2"/>
    <n v="0"/>
    <n v="1"/>
    <n v="5"/>
    <n v="2"/>
    <x v="6"/>
    <n v="7"/>
  </r>
  <r>
    <d v="2017-09-24T00:00:00"/>
    <s v="VC Ostravy - Bail Cup - Kvalifikační turnaj"/>
    <s v="KT"/>
    <s v="j"/>
    <s v="Vavřínová"/>
    <s v="Pavla"/>
    <n v="2"/>
    <x v="2"/>
    <s v="52"/>
    <n v="1"/>
    <n v="0"/>
    <n v="1"/>
    <n v="7"/>
    <n v="1"/>
    <x v="138"/>
    <n v="8"/>
  </r>
  <r>
    <d v="2017-09-24T00:00:00"/>
    <s v="VC Ostravy - Bail Cup - Kvalifikační turnaj"/>
    <s v="KT"/>
    <s v="j"/>
    <s v="Fulneček"/>
    <s v="Šimon"/>
    <n v="3"/>
    <x v="1"/>
    <s v="+60"/>
    <n v="1"/>
    <n v="0"/>
    <n v="2"/>
    <n v="5"/>
    <n v="1"/>
    <x v="76"/>
    <n v="6"/>
  </r>
  <r>
    <d v="2017-09-24T00:00:00"/>
    <s v="VC Ostravy - Bail Cup - Kvalifikační turnaj"/>
    <s v="KT"/>
    <s v="j"/>
    <s v="Horák"/>
    <s v="Adam"/>
    <n v="3"/>
    <x v="1"/>
    <s v="+60"/>
    <n v="2"/>
    <n v="0"/>
    <n v="2"/>
    <n v="5"/>
    <n v="2"/>
    <x v="77"/>
    <n v="7"/>
  </r>
  <r>
    <d v="2017-09-24T00:00:00"/>
    <s v="VC Ostravy - Bail Cup - Kvalifikační turnaj"/>
    <s v="KT"/>
    <s v="j"/>
    <s v="Kuzník"/>
    <s v="Matyáš"/>
    <n v="2"/>
    <x v="1"/>
    <s v="42"/>
    <n v="3"/>
    <n v="0"/>
    <n v="1"/>
    <n v="7"/>
    <n v="3"/>
    <x v="141"/>
    <n v="10"/>
  </r>
  <r>
    <d v="2017-09-24T00:00:00"/>
    <s v="VC Ostravy - Bail Cup - Kvalifikační turnaj"/>
    <s v="KT"/>
    <s v="j"/>
    <s v="Buranyč"/>
    <s v="Filip"/>
    <s v="bez"/>
    <x v="1"/>
    <s v="34"/>
    <n v="1"/>
    <n v="0"/>
    <n v="2"/>
    <n v="0"/>
    <n v="1"/>
    <x v="59"/>
    <n v="1"/>
  </r>
  <r>
    <d v="2017-09-24T00:00:00"/>
    <s v="VC Ostravy - Bail Cup - Kvalifikační turnaj"/>
    <s v="KT"/>
    <s v="j"/>
    <s v="Čebík"/>
    <s v="Filip"/>
    <n v="5"/>
    <x v="1"/>
    <s v="46"/>
    <n v="2"/>
    <n v="0"/>
    <n v="1"/>
    <n v="3"/>
    <n v="2"/>
    <x v="4"/>
    <n v="5"/>
  </r>
  <r>
    <d v="2017-09-24T00:00:00"/>
    <s v="VC Ostravy - Bail Cup - Kvalifikační turnaj"/>
    <s v="KT"/>
    <s v="j"/>
    <s v="Čerchla"/>
    <s v="Michal"/>
    <n v="1"/>
    <x v="1"/>
    <s v="50"/>
    <n v="3"/>
    <n v="0"/>
    <n v="0"/>
    <n v="10"/>
    <n v="3"/>
    <x v="7"/>
    <n v="13"/>
  </r>
  <r>
    <d v="2017-09-24T00:00:00"/>
    <s v="VC Ostravy - Bail Cup - Kvalifikační turnaj"/>
    <s v="KT"/>
    <s v="j"/>
    <s v="Caletka"/>
    <s v="Petr"/>
    <s v="bez"/>
    <x v="1"/>
    <s v="50"/>
    <n v="0"/>
    <n v="0"/>
    <n v="1"/>
    <n v="0"/>
    <n v="0"/>
    <x v="69"/>
    <n v="0"/>
  </r>
  <r>
    <d v="2017-09-24T00:00:00"/>
    <s v="VC Ostravy - Bail Cup - Kvalifikační turnaj"/>
    <s v="KT"/>
    <s v="j"/>
    <s v="Caletka"/>
    <s v="Michal"/>
    <s v="bez"/>
    <x v="1"/>
    <s v="42"/>
    <n v="0"/>
    <n v="0"/>
    <n v="2"/>
    <n v="0"/>
    <n v="0"/>
    <x v="65"/>
    <n v="0"/>
  </r>
  <r>
    <d v="2017-09-24T00:00:00"/>
    <s v="VC Ostravy - Bail Cup - Kvalifikační turnaj"/>
    <s v="KT"/>
    <s v="j"/>
    <s v="Neuwirt"/>
    <s v="Petr"/>
    <n v="2"/>
    <x v="1"/>
    <s v="30"/>
    <n v="1"/>
    <n v="0"/>
    <n v="1"/>
    <n v="7"/>
    <n v="1"/>
    <x v="99"/>
    <n v="8"/>
  </r>
  <r>
    <d v="2017-09-24T00:00:00"/>
    <s v="VC Ostravy - Bail Cup - Kvalifikační turnaj"/>
    <s v="KT"/>
    <s v="j"/>
    <s v="Vavřina"/>
    <s v="Viktor"/>
    <n v="7"/>
    <x v="1"/>
    <s v="50"/>
    <n v="1"/>
    <n v="0"/>
    <n v="2"/>
    <n v="2"/>
    <n v="1"/>
    <x v="89"/>
    <n v="3"/>
  </r>
  <r>
    <d v="2017-09-24T00:00:00"/>
    <s v="VC Ostravy - Bail Cup - Kvalifikační turnaj"/>
    <s v="KT"/>
    <s v="j"/>
    <s v="Kolář"/>
    <s v="Vojtěch"/>
    <n v="7"/>
    <x v="1"/>
    <s v=" 42"/>
    <n v="0"/>
    <n v="0"/>
    <n v="2"/>
    <n v="2"/>
    <n v="0"/>
    <x v="62"/>
    <n v="2"/>
  </r>
  <r>
    <d v="2017-09-24T00:00:00"/>
    <s v="VC Ostravy - Bail Cup - Kvalifikační turnaj"/>
    <s v="KT"/>
    <s v="j"/>
    <s v="Křenek"/>
    <s v="Jakub"/>
    <s v="bez"/>
    <x v="1"/>
    <s v="46"/>
    <n v="0"/>
    <n v="0"/>
    <n v="2"/>
    <n v="0"/>
    <n v="0"/>
    <x v="71"/>
    <n v="0"/>
  </r>
  <r>
    <d v="2017-09-24T00:00:00"/>
    <s v="VC Ostravy - Bail Cup - Kvalifikační turnaj"/>
    <s v="KT"/>
    <s v="j"/>
    <s v="Válek"/>
    <s v="Dominik"/>
    <n v="7"/>
    <x v="1"/>
    <s v="38"/>
    <n v="0"/>
    <n v="0"/>
    <n v="2"/>
    <n v="2"/>
    <n v="0"/>
    <x v="142"/>
    <n v="2"/>
  </r>
  <r>
    <d v="2017-09-24T00:00:00"/>
    <s v="VC Ostravy - Bail Cup - Kvalifikační turnaj"/>
    <s v="KT"/>
    <s v="j"/>
    <s v="Boháček"/>
    <s v="Jan"/>
    <n v="3"/>
    <x v="1"/>
    <s v="42"/>
    <n v="2"/>
    <n v="0"/>
    <n v="1"/>
    <n v="5"/>
    <n v="2"/>
    <x v="63"/>
    <n v="7"/>
  </r>
  <r>
    <d v="2017-09-24T00:00:00"/>
    <s v="VC Ostravy - Bail Cup - Kvalifikační turnaj"/>
    <s v="KT"/>
    <s v="j"/>
    <s v="Cagala"/>
    <s v="Šimon"/>
    <s v="bez"/>
    <x v="1"/>
    <s v="34"/>
    <n v="0"/>
    <n v="0"/>
    <n v="1"/>
    <n v="0"/>
    <n v="0"/>
    <x v="143"/>
    <n v="0"/>
  </r>
  <r>
    <d v="2017-09-24T00:00:00"/>
    <s v="VC Ostravy - Bail Cup - Kvalifikační turnaj"/>
    <s v="KT"/>
    <s v="j"/>
    <s v="Hegner"/>
    <s v="Leoš"/>
    <n v="7"/>
    <x v="1"/>
    <s v="46"/>
    <n v="0"/>
    <n v="0"/>
    <n v="2"/>
    <n v="2"/>
    <n v="0"/>
    <x v="70"/>
    <n v="2"/>
  </r>
  <r>
    <d v="2017-09-24T00:00:00"/>
    <s v="VC Ostravy - Bail Cup - Kvalifikační turnaj"/>
    <s v="KT"/>
    <s v="j"/>
    <s v="Závodný"/>
    <s v="Matyáš"/>
    <s v="bez"/>
    <x v="1"/>
    <s v="50"/>
    <n v="0"/>
    <n v="0"/>
    <n v="2"/>
    <n v="0"/>
    <n v="0"/>
    <x v="144"/>
    <n v="0"/>
  </r>
  <r>
    <d v="2017-09-24T00:00:00"/>
    <s v="VC Ostravy - Bail Cup"/>
    <s v="VC"/>
    <s v="j"/>
    <s v="Lindovský"/>
    <s v="Jiří"/>
    <n v="1"/>
    <x v="3"/>
    <s v="50"/>
    <n v="2"/>
    <n v="0"/>
    <n v="1"/>
    <n v="6"/>
    <n v="2"/>
    <x v="15"/>
    <n v="8"/>
  </r>
  <r>
    <d v="2017-09-24T00:00:00"/>
    <s v="VC Ostravy - Bail Cup"/>
    <s v="VC"/>
    <s v="j"/>
    <s v="Bulka"/>
    <s v="Vojtěch"/>
    <n v="2"/>
    <x v="3"/>
    <s v="46"/>
    <n v="3"/>
    <n v="0"/>
    <n v="1"/>
    <n v="5"/>
    <n v="3"/>
    <x v="14"/>
    <n v="8"/>
  </r>
  <r>
    <d v="2017-09-24T00:00:00"/>
    <s v="VC Ostravy - Bail Cup"/>
    <s v="VC"/>
    <s v="j"/>
    <s v="Matýsek"/>
    <s v="Jan"/>
    <n v="4"/>
    <x v="3"/>
    <s v="42"/>
    <n v="0"/>
    <n v="0"/>
    <n v="3"/>
    <n v="0"/>
    <n v="0"/>
    <x v="83"/>
    <n v="0"/>
  </r>
  <r>
    <d v="2017-09-24T00:00:00"/>
    <s v="VC Ostravy - Bail Cup"/>
    <s v="VC"/>
    <s v="j"/>
    <s v="Kolář"/>
    <s v="Daniel"/>
    <n v="4"/>
    <x v="3"/>
    <s v="50"/>
    <n v="0"/>
    <n v="0"/>
    <n v="3"/>
    <n v="0"/>
    <n v="0"/>
    <x v="13"/>
    <n v="0"/>
  </r>
  <r>
    <d v="2017-09-24T00:00:00"/>
    <s v="VC Ostravy - Bail Cup"/>
    <s v="VC"/>
    <s v="j"/>
    <s v="Meixner"/>
    <s v="Tomáš"/>
    <n v="1"/>
    <x v="3"/>
    <s v="42"/>
    <n v="3"/>
    <n v="0"/>
    <n v="0"/>
    <n v="6"/>
    <n v="3"/>
    <x v="20"/>
    <n v="9"/>
  </r>
  <r>
    <d v="2017-09-24T00:00:00"/>
    <s v="VC Ostravy - Bail Cup"/>
    <s v="VC"/>
    <s v="j"/>
    <s v="Freiwald"/>
    <s v="Richard"/>
    <n v="3"/>
    <x v="3"/>
    <s v="46"/>
    <n v="3"/>
    <n v="0"/>
    <n v="1"/>
    <n v="3"/>
    <n v="3"/>
    <x v="17"/>
    <n v="6"/>
  </r>
  <r>
    <d v="2017-09-24T00:00:00"/>
    <s v="VC Ostravy - Bail Cup"/>
    <s v="VC"/>
    <s v="j"/>
    <s v="Blaho"/>
    <s v="Dominik"/>
    <n v="7"/>
    <x v="3"/>
    <s v="46"/>
    <n v="2"/>
    <n v="0"/>
    <n v="1"/>
    <n v="0"/>
    <n v="2"/>
    <x v="137"/>
    <n v="2"/>
  </r>
  <r>
    <d v="2017-09-23T00:00:00"/>
    <s v="1.liga-muži-3.kolo-skupina-B-Ostrava"/>
    <s v="1.liga"/>
    <s v="d"/>
    <s v="Lukáš"/>
    <s v="Patrik"/>
    <m/>
    <x v="8"/>
    <m/>
    <n v="1"/>
    <n v="0"/>
    <n v="1"/>
    <n v="0"/>
    <n v="2"/>
    <x v="119"/>
    <n v="2"/>
  </r>
  <r>
    <d v="2017-09-23T00:00:00"/>
    <s v="1.liga-muži-3.kolo-skupina-B-Ostrava"/>
    <s v="1.liga"/>
    <s v="d"/>
    <s v="Silvestr"/>
    <s v="Matěj"/>
    <m/>
    <x v="8"/>
    <m/>
    <n v="1"/>
    <n v="0"/>
    <n v="1"/>
    <n v="0"/>
    <n v="2"/>
    <x v="36"/>
    <n v="2"/>
  </r>
  <r>
    <d v="2017-09-23T00:00:00"/>
    <s v="1.liga-muži-3.kolo-skupina-B-Ostrava"/>
    <s v="1.liga"/>
    <s v="d"/>
    <s v="Pustějovský"/>
    <s v="Tomáš"/>
    <m/>
    <x v="8"/>
    <m/>
    <n v="1"/>
    <n v="0"/>
    <n v="1"/>
    <n v="0"/>
    <n v="2"/>
    <x v="28"/>
    <n v="2"/>
  </r>
  <r>
    <d v="2017-09-23T00:00:00"/>
    <s v="1.liga-muži-3.kolo-skupina-B-Ostrava"/>
    <s v="1.liga"/>
    <s v="d"/>
    <s v="Svoboda"/>
    <s v="Jiří"/>
    <m/>
    <x v="8"/>
    <m/>
    <n v="3"/>
    <n v="0"/>
    <n v="0"/>
    <n v="0"/>
    <n v="6"/>
    <x v="48"/>
    <n v="6"/>
  </r>
  <r>
    <d v="2017-09-23T00:00:00"/>
    <s v="1.liga-muži-3.kolo-skupina-B-Ostrava"/>
    <s v="1.liga"/>
    <s v="d"/>
    <s v="Raška"/>
    <s v="Michael"/>
    <m/>
    <x v="8"/>
    <m/>
    <n v="1"/>
    <n v="0"/>
    <n v="1"/>
    <n v="0"/>
    <n v="2"/>
    <x v="29"/>
    <n v="2"/>
  </r>
  <r>
    <d v="2017-09-23T00:00:00"/>
    <s v="1.liga-muži-3.kolo-skupina-B-Ostrava"/>
    <s v="1.liga"/>
    <s v="d"/>
    <s v="Král"/>
    <s v="Jakub"/>
    <m/>
    <x v="8"/>
    <s v="+100"/>
    <n v="1"/>
    <n v="0"/>
    <n v="0"/>
    <n v="0"/>
    <n v="2"/>
    <x v="45"/>
    <n v="2"/>
  </r>
  <r>
    <d v="2017-10-08T00:00:00"/>
    <s v="ČP -  Kvalifikační Soutěž - Teplice"/>
    <s v="KT"/>
    <s v="j"/>
    <s v="Kuncová"/>
    <s v="Viktorie"/>
    <n v="4"/>
    <x v="6"/>
    <s v="48"/>
    <n v="0"/>
    <n v="0"/>
    <n v="3"/>
    <n v="3"/>
    <n v="0"/>
    <x v="33"/>
    <n v="3"/>
  </r>
  <r>
    <d v="2017-10-08T00:00:00"/>
    <s v="ČP -  Kvalifikační Soutěž - Teplice"/>
    <s v="KT"/>
    <s v="j"/>
    <s v="Martínková"/>
    <s v="Adéla"/>
    <n v="2"/>
    <x v="6"/>
    <s v="+70"/>
    <n v="3"/>
    <n v="0"/>
    <n v="1"/>
    <n v="7"/>
    <n v="3"/>
    <x v="30"/>
    <n v="10"/>
  </r>
  <r>
    <d v="2017-10-08T00:00:00"/>
    <s v="ČP -  Kvalifikační Soutěž - Teplice"/>
    <s v="KT"/>
    <s v="j"/>
    <s v="Král"/>
    <s v="Jan"/>
    <n v="2"/>
    <x v="7"/>
    <s v="90"/>
    <n v="2"/>
    <n v="0"/>
    <n v="1"/>
    <n v="7"/>
    <n v="2"/>
    <x v="37"/>
    <n v="9"/>
  </r>
  <r>
    <d v="2017-10-08T00:00:00"/>
    <s v="ČP -  Kvalifikační Soutěž - Teplice"/>
    <s v="KT"/>
    <s v="j"/>
    <s v="Huvar"/>
    <s v="Jan"/>
    <s v="bez"/>
    <x v="8"/>
    <s v="66"/>
    <n v="0"/>
    <n v="0"/>
    <n v="1"/>
    <n v="0"/>
    <n v="0"/>
    <x v="25"/>
    <n v="0"/>
  </r>
  <r>
    <d v="2017-10-08T00:00:00"/>
    <s v="ČP -  Kvalifikační Soutěž - Teplice"/>
    <s v="KT"/>
    <s v="j"/>
    <s v="Janík"/>
    <s v="Tadeáš"/>
    <s v="bez"/>
    <x v="8"/>
    <s v="73"/>
    <n v="0"/>
    <n v="0"/>
    <n v="1"/>
    <n v="0"/>
    <n v="0"/>
    <x v="43"/>
    <n v="0"/>
  </r>
  <r>
    <d v="2017-10-08T00:00:00"/>
    <s v="ČP -  Kvalifikační Soutěž - Teplice"/>
    <s v="KT"/>
    <s v="j"/>
    <s v="Šmatelka"/>
    <s v="Ondřej"/>
    <s v="bez"/>
    <x v="8"/>
    <s v="73"/>
    <n v="0"/>
    <n v="0"/>
    <n v="2"/>
    <n v="0"/>
    <n v="0"/>
    <x v="27"/>
    <n v="0"/>
  </r>
  <r>
    <d v="2017-09-30T00:00:00"/>
    <s v="XIX. Warszawa Open - 2017"/>
    <s v="MVC"/>
    <s v="j"/>
    <s v="Polášková"/>
    <s v="Kristýna"/>
    <s v="bez"/>
    <x v="9"/>
    <s v="63"/>
    <n v="0"/>
    <n v="0"/>
    <n v="1"/>
    <n v="0"/>
    <n v="0"/>
    <x v="47"/>
    <n v="0"/>
  </r>
  <r>
    <d v="2017-09-30T00:00:00"/>
    <s v="XIX. Warszawa Open - 2017"/>
    <s v="MVC"/>
    <s v="j"/>
    <s v="Martínková"/>
    <s v="Adéla"/>
    <s v="bez"/>
    <x v="9"/>
    <s v="70"/>
    <n v="1"/>
    <n v="0"/>
    <n v="1"/>
    <n v="0"/>
    <n v="1"/>
    <x v="30"/>
    <n v="1"/>
  </r>
  <r>
    <d v="2017-09-30T00:00:00"/>
    <s v="XIX. Warszawa Open - 2017"/>
    <s v="MVC"/>
    <s v="j"/>
    <s v="Pustějovský"/>
    <s v="Tomáš"/>
    <s v="bez"/>
    <x v="5"/>
    <s v="90"/>
    <n v="1"/>
    <n v="0"/>
    <n v="2"/>
    <n v="0"/>
    <n v="1"/>
    <x v="28"/>
    <n v="1"/>
  </r>
  <r>
    <d v="2017-09-30T00:00:00"/>
    <s v="XIX. Warszawa Open - 2017"/>
    <s v="MVC"/>
    <s v="j"/>
    <s v="Silvestr"/>
    <s v="Matěj"/>
    <s v="bez"/>
    <x v="5"/>
    <s v="81"/>
    <n v="0"/>
    <n v="0"/>
    <n v="1"/>
    <n v="0"/>
    <n v="0"/>
    <x v="36"/>
    <n v="0"/>
  </r>
  <r>
    <d v="2017-09-30T00:00:00"/>
    <s v="XIX. Warszawa Open - 2017"/>
    <s v="MVC"/>
    <s v="j"/>
    <s v="Chlopčík"/>
    <s v="Ondřej"/>
    <s v="bez"/>
    <x v="5"/>
    <s v="81"/>
    <n v="0"/>
    <n v="0"/>
    <n v="1"/>
    <n v="0"/>
    <n v="0"/>
    <x v="35"/>
    <n v="0"/>
  </r>
  <r>
    <d v="2017-09-30T00:00:00"/>
    <s v="XIX. Warszawa Open - 2017"/>
    <s v="MVC"/>
    <s v="j"/>
    <s v="Pavlica"/>
    <s v="Tomáš"/>
    <s v="bez"/>
    <x v="7"/>
    <s v="+90"/>
    <n v="0"/>
    <n v="0"/>
    <n v="1"/>
    <n v="0"/>
    <n v="0"/>
    <x v="41"/>
    <n v="0"/>
  </r>
  <r>
    <d v="2017-09-30T00:00:00"/>
    <s v="XIX. Warszawa Open - 2017"/>
    <s v="MVC"/>
    <s v="j"/>
    <s v="Mojžíšek"/>
    <s v="Lukáš"/>
    <s v="bez"/>
    <x v="7"/>
    <s v="81"/>
    <n v="0"/>
    <n v="0"/>
    <n v="1"/>
    <n v="0"/>
    <n v="0"/>
    <x v="39"/>
    <n v="0"/>
  </r>
  <r>
    <d v="2017-09-24T00:00:00"/>
    <s v="MT - Rouen - družstva"/>
    <s v="MVC"/>
    <s v="d"/>
    <s v="Rapčanová"/>
    <s v="Silvie"/>
    <n v="3"/>
    <x v="2"/>
    <s v="36"/>
    <n v="1"/>
    <n v="0"/>
    <n v="3"/>
    <n v="3"/>
    <n v="2"/>
    <x v="8"/>
    <n v="5"/>
  </r>
  <r>
    <d v="2017-09-24T00:00:00"/>
    <s v="MT - Rouen - družstva"/>
    <s v="MVC"/>
    <s v="d"/>
    <s v="Rapčanová"/>
    <s v="Alice"/>
    <n v="3"/>
    <x v="2"/>
    <s v="40"/>
    <n v="1"/>
    <n v="0"/>
    <n v="3"/>
    <n v="3"/>
    <n v="2"/>
    <x v="56"/>
    <n v="5"/>
  </r>
  <r>
    <d v="2017-09-24T00:00:00"/>
    <s v="MT - Rouen - družstva"/>
    <s v="MVC"/>
    <s v="d"/>
    <s v="Rodryčová"/>
    <s v="Adéla"/>
    <n v="3"/>
    <x v="2"/>
    <s v="44"/>
    <n v="3"/>
    <n v="0"/>
    <n v="1"/>
    <n v="3"/>
    <n v="6"/>
    <x v="57"/>
    <n v="9"/>
  </r>
  <r>
    <d v="2017-10-14T00:00:00"/>
    <s v="Velká Cena - Polná"/>
    <s v="VC"/>
    <s v="j"/>
    <s v="Boháček"/>
    <s v="Jan"/>
    <n v="1"/>
    <x v="1"/>
    <s v="42"/>
    <n v="4"/>
    <n v="0"/>
    <n v="0"/>
    <n v="6"/>
    <n v="4"/>
    <x v="63"/>
    <n v="10"/>
  </r>
  <r>
    <d v="2017-10-07T00:00:00"/>
    <s v="Grand Prix - Povážská Bystrica"/>
    <s v="MVC"/>
    <s v="j"/>
    <s v="Schotli"/>
    <s v="Josef"/>
    <s v="bez"/>
    <x v="0"/>
    <s v="38"/>
    <n v="0"/>
    <n v="0"/>
    <n v="2"/>
    <n v="0"/>
    <n v="0"/>
    <x v="139"/>
    <n v="0"/>
  </r>
  <r>
    <d v="2017-10-07T00:00:00"/>
    <s v="Grand Prix - Povážská Bystrica"/>
    <s v="MVC"/>
    <s v="j"/>
    <s v="Seibert"/>
    <s v="Marian"/>
    <n v="2"/>
    <x v="0"/>
    <s v="38"/>
    <n v="2"/>
    <n v="0"/>
    <n v="1"/>
    <n v="5"/>
    <n v="2"/>
    <x v="3"/>
    <n v="7"/>
  </r>
  <r>
    <d v="2017-10-07T00:00:00"/>
    <s v="Grand Prix - Povážská Bystrica"/>
    <s v="MVC"/>
    <s v="j"/>
    <s v="Vontor"/>
    <s v="Tomáš"/>
    <n v="3"/>
    <x v="1"/>
    <s v="34"/>
    <n v="2"/>
    <n v="0"/>
    <n v="1"/>
    <n v="3"/>
    <n v="2"/>
    <x v="145"/>
    <n v="5"/>
  </r>
  <r>
    <d v="2017-10-07T00:00:00"/>
    <s v="Grand Prix - Povážská Bystrica"/>
    <s v="MVC"/>
    <s v="j"/>
    <s v="Meixner"/>
    <s v="Michal"/>
    <n v="5"/>
    <x v="1"/>
    <s v="38"/>
    <n v="3"/>
    <n v="0"/>
    <n v="2"/>
    <n v="0"/>
    <n v="3"/>
    <x v="6"/>
    <n v="3"/>
  </r>
  <r>
    <d v="2017-10-07T00:00:00"/>
    <s v="Grand Prix - Povážská Bystrica"/>
    <s v="MVC"/>
    <s v="j"/>
    <s v="Huvar"/>
    <s v="Jakub"/>
    <n v="3"/>
    <x v="1"/>
    <s v="46"/>
    <n v="3"/>
    <n v="0"/>
    <n v="1"/>
    <n v="3"/>
    <n v="3"/>
    <x v="5"/>
    <n v="6"/>
  </r>
  <r>
    <d v="2017-10-07T00:00:00"/>
    <s v="Grand Prix - Povážská Bystrica"/>
    <s v="MVC"/>
    <s v="j"/>
    <s v="Kuzník"/>
    <s v="Tadeáš"/>
    <n v="9"/>
    <x v="1"/>
    <s v="42"/>
    <n v="1"/>
    <n v="0"/>
    <n v="2"/>
    <n v="0"/>
    <n v="1"/>
    <x v="66"/>
    <n v="1"/>
  </r>
  <r>
    <d v="2017-10-07T00:00:00"/>
    <s v="Grand Prix - Povážská Bystrica"/>
    <s v="MVC"/>
    <s v="j"/>
    <s v="Čech"/>
    <s v="Jiří"/>
    <n v="7"/>
    <x v="1"/>
    <s v="50"/>
    <n v="1"/>
    <n v="0"/>
    <n v="2"/>
    <n v="0"/>
    <n v="1"/>
    <x v="72"/>
    <n v="1"/>
  </r>
  <r>
    <d v="2017-10-07T00:00:00"/>
    <s v="Grand Prix - Povážská Bystrica"/>
    <s v="MVC"/>
    <s v="j"/>
    <s v="Čerchla"/>
    <s v="Michal"/>
    <s v="bez"/>
    <x v="1"/>
    <s v="50"/>
    <n v="0"/>
    <n v="0"/>
    <n v="1"/>
    <n v="0"/>
    <n v="0"/>
    <x v="7"/>
    <n v="0"/>
  </r>
  <r>
    <d v="2017-10-07T00:00:00"/>
    <s v="Grand Prix - Povážská Bystrica"/>
    <s v="MVC"/>
    <s v="j"/>
    <s v="Kolář"/>
    <s v="Vojtěch"/>
    <s v="bez"/>
    <x v="1"/>
    <s v="42"/>
    <n v="0"/>
    <n v="0"/>
    <n v="2"/>
    <n v="0"/>
    <n v="0"/>
    <x v="62"/>
    <n v="0"/>
  </r>
  <r>
    <d v="2017-10-07T00:00:00"/>
    <s v="Grand Prix - Povážská Bystrica"/>
    <s v="MVC"/>
    <s v="j"/>
    <s v="Rodryčová"/>
    <s v="Adéla"/>
    <n v="3"/>
    <x v="2"/>
    <s v="48"/>
    <n v="1"/>
    <n v="0"/>
    <n v="3"/>
    <n v="3"/>
    <n v="1"/>
    <x v="57"/>
    <n v="4"/>
  </r>
  <r>
    <d v="2017-10-07T00:00:00"/>
    <s v="Grand Prix - Povážská Bystrica"/>
    <s v="MVC"/>
    <s v="j"/>
    <s v="Kuželová"/>
    <s v="Dominika"/>
    <n v="1"/>
    <x v="2"/>
    <s v="57"/>
    <n v="2"/>
    <n v="0"/>
    <n v="1"/>
    <n v="6"/>
    <n v="2"/>
    <x v="9"/>
    <n v="8"/>
  </r>
  <r>
    <d v="2017-10-07T00:00:00"/>
    <s v="Grand Prix - Povážská Bystrica"/>
    <s v="MVC"/>
    <s v="j"/>
    <s v="Fulneček"/>
    <s v="Šimon"/>
    <n v="2"/>
    <x v="1"/>
    <s v="+65"/>
    <n v="2"/>
    <n v="0"/>
    <n v="1"/>
    <n v="5"/>
    <n v="2"/>
    <x v="76"/>
    <n v="7"/>
  </r>
  <r>
    <d v="2017-10-14T00:00:00"/>
    <s v="Dorostenecká liga - 1.finálové kolo - Brno"/>
    <s v="DL"/>
    <s v="d"/>
    <s v="Silvestr"/>
    <s v="Matěj"/>
    <m/>
    <x v="7"/>
    <s v="81"/>
    <n v="5"/>
    <n v="0"/>
    <n v="0"/>
    <n v="0"/>
    <n v="10"/>
    <x v="36"/>
    <n v="10"/>
  </r>
  <r>
    <d v="2017-10-14T00:00:00"/>
    <s v="Dorostenecká liga - 1.finálové kolo - Brno"/>
    <s v="DL"/>
    <s v="d"/>
    <s v="Chlopčík"/>
    <s v="Ondřej"/>
    <m/>
    <x v="7"/>
    <s v="81/73"/>
    <n v="2"/>
    <n v="0"/>
    <n v="2"/>
    <n v="0"/>
    <n v="4"/>
    <x v="35"/>
    <n v="4"/>
  </r>
  <r>
    <d v="2017-10-14T00:00:00"/>
    <s v="Dorostenecká liga - 1.finálové kolo - Brno"/>
    <s v="DL"/>
    <s v="d"/>
    <s v="Šimek"/>
    <s v="Daniel"/>
    <m/>
    <x v="7"/>
    <s v="60/55"/>
    <n v="4"/>
    <n v="0"/>
    <n v="1"/>
    <n v="0"/>
    <n v="8"/>
    <x v="34"/>
    <n v="8"/>
  </r>
  <r>
    <d v="2017-10-14T00:00:00"/>
    <s v="Dorostenecká liga - 1.finálové kolo - Brno"/>
    <s v="DL"/>
    <s v="d"/>
    <s v="Král"/>
    <s v="Jan"/>
    <m/>
    <x v="7"/>
    <s v="90"/>
    <n v="2"/>
    <n v="0"/>
    <n v="3"/>
    <n v="0"/>
    <n v="4"/>
    <x v="37"/>
    <n v="4"/>
  </r>
  <r>
    <d v="2017-10-14T00:00:00"/>
    <s v="Dorostenecká liga - 1.finálové kolo - Brno"/>
    <s v="DL"/>
    <s v="d"/>
    <s v="Kresta"/>
    <s v="Matěj"/>
    <m/>
    <x v="7"/>
    <s v="66"/>
    <n v="2"/>
    <n v="0"/>
    <n v="2"/>
    <n v="0"/>
    <n v="4"/>
    <x v="38"/>
    <n v="4"/>
  </r>
  <r>
    <d v="2017-10-14T00:00:00"/>
    <s v="Dorostenecká liga - 1.finálové kolo - Brno"/>
    <s v="DL"/>
    <s v="d"/>
    <s v="Pavlica"/>
    <s v="Tomáš"/>
    <m/>
    <x v="7"/>
    <s v="+90"/>
    <n v="1"/>
    <n v="0"/>
    <n v="4"/>
    <n v="0"/>
    <n v="2"/>
    <x v="41"/>
    <n v="2"/>
  </r>
  <r>
    <d v="2017-10-14T00:00:00"/>
    <s v="Dorostenecká liga - 1.finálové kolo - Brno"/>
    <s v="DL"/>
    <s v="d"/>
    <s v="Malaczynski"/>
    <s v="Filip"/>
    <m/>
    <x v="7"/>
    <s v="50"/>
    <n v="0"/>
    <n v="0"/>
    <n v="2"/>
    <n v="0"/>
    <n v="0"/>
    <x v="84"/>
    <n v="0"/>
  </r>
  <r>
    <d v="2017-10-14T00:00:00"/>
    <s v="Dorostenecká liga - 1.finálové kolo - Brno"/>
    <s v="DL"/>
    <s v="d"/>
    <s v="Tycar"/>
    <s v="Štěpán"/>
    <m/>
    <x v="7"/>
    <s v="50"/>
    <n v="1"/>
    <n v="0"/>
    <n v="1"/>
    <n v="0"/>
    <n v="2"/>
    <x v="10"/>
    <n v="2"/>
  </r>
  <r>
    <d v="2017-10-14T00:00:00"/>
    <s v="Dorostenecká liga - 1.finálové kolo - Brno"/>
    <s v="DL"/>
    <s v="d"/>
    <s v="Mojžíšek"/>
    <s v="Lukáš"/>
    <m/>
    <x v="7"/>
    <s v="73/81"/>
    <n v="0"/>
    <n v="0"/>
    <n v="1"/>
    <n v="0"/>
    <n v="0"/>
    <x v="39"/>
    <n v="0"/>
  </r>
  <r>
    <d v="2017-10-14T00:00:00"/>
    <s v="Dorostenecká liga - 1.finálové kolo - Brno"/>
    <s v="DL"/>
    <s v="d"/>
    <s v="Dvořáček"/>
    <s v="Adam"/>
    <m/>
    <x v="7"/>
    <s v="73"/>
    <n v="0"/>
    <n v="0"/>
    <n v="1"/>
    <n v="0"/>
    <n v="0"/>
    <x v="53"/>
    <n v="0"/>
  </r>
  <r>
    <d v="2017-10-07T00:00:00"/>
    <s v="MT + VT Tyumen (RUS)"/>
    <s v="MT"/>
    <s v="j"/>
    <s v="Václavková"/>
    <s v="Tereza"/>
    <n v="5"/>
    <x v="6"/>
    <s v="48"/>
    <n v="2"/>
    <n v="0"/>
    <n v="2"/>
    <n v="3"/>
    <n v="2"/>
    <x v="24"/>
    <n v="5"/>
  </r>
  <r>
    <d v="2017-10-07T00:00:00"/>
    <s v="MT + VT Tyumen (RUS)"/>
    <s v="MT"/>
    <s v="j"/>
    <s v="Čerchlová"/>
    <s v="Markéta"/>
    <s v="bez"/>
    <x v="6"/>
    <s v="+70"/>
    <n v="0"/>
    <n v="0"/>
    <n v="2"/>
    <n v="0"/>
    <n v="0"/>
    <x v="21"/>
    <n v="0"/>
  </r>
  <r>
    <d v="2017-10-07T00:00:00"/>
    <s v="MT + VT Tyumen (RUS)"/>
    <s v="MT"/>
    <s v="j"/>
    <s v="Malaczynski"/>
    <s v="Filip"/>
    <s v="bez"/>
    <x v="7"/>
    <s v="50"/>
    <n v="1"/>
    <n v="0"/>
    <n v="2"/>
    <n v="0"/>
    <n v="1"/>
    <x v="84"/>
    <n v="1"/>
  </r>
  <r>
    <d v="2017-10-07T00:00:00"/>
    <s v="MT + VT Tyumen (RUS)"/>
    <s v="MT"/>
    <s v="j"/>
    <s v="Tycar"/>
    <s v="Štěpán"/>
    <s v="bez"/>
    <x v="7"/>
    <s v="50"/>
    <n v="0"/>
    <n v="0"/>
    <n v="1"/>
    <n v="0"/>
    <n v="0"/>
    <x v="10"/>
    <n v="0"/>
  </r>
  <r>
    <d v="2017-10-21T00:00:00"/>
    <s v="Turnaj benjamínků - Štramberk"/>
    <s v="MC"/>
    <s v="j"/>
    <s v="Dryšl"/>
    <s v="Adam"/>
    <n v="1"/>
    <x v="0"/>
    <s v="42"/>
    <n v="4"/>
    <n v="0"/>
    <n v="0"/>
    <n v="4"/>
    <n v="4"/>
    <x v="87"/>
    <n v="8"/>
  </r>
  <r>
    <d v="2017-10-21T00:00:00"/>
    <s v="Turnaj benjamínků - Štramberk"/>
    <s v="MC"/>
    <s v="j"/>
    <s v="Turek"/>
    <s v="Jakub"/>
    <n v="2"/>
    <x v="0"/>
    <s v="34"/>
    <n v="2"/>
    <n v="0"/>
    <n v="2"/>
    <n v="3"/>
    <n v="2"/>
    <x v="1"/>
    <n v="5"/>
  </r>
  <r>
    <d v="2017-10-21T00:00:00"/>
    <s v="Turnaj benjamínků - Štramberk"/>
    <s v="MC"/>
    <s v="j"/>
    <s v="Schotli"/>
    <s v="Josef"/>
    <n v="3"/>
    <x v="0"/>
    <s v="38"/>
    <n v="1"/>
    <n v="0"/>
    <n v="3"/>
    <n v="2"/>
    <n v="1"/>
    <x v="139"/>
    <n v="3"/>
  </r>
  <r>
    <d v="2017-10-21T00:00:00"/>
    <s v="Turnaj benjamínků - Štramberk"/>
    <s v="MC"/>
    <s v="j"/>
    <s v="Šotola"/>
    <s v="Kryštof"/>
    <n v="3"/>
    <x v="0"/>
    <s v="42"/>
    <n v="2"/>
    <n v="0"/>
    <n v="2"/>
    <n v="2"/>
    <n v="2"/>
    <x v="133"/>
    <n v="4"/>
  </r>
  <r>
    <d v="2017-10-21T00:00:00"/>
    <s v="Turnaj benjamínků - Štramberk"/>
    <s v="MC"/>
    <s v="j"/>
    <s v="Mikenda"/>
    <s v="Ondřej"/>
    <n v="1"/>
    <x v="0"/>
    <s v="42"/>
    <n v="2"/>
    <n v="0"/>
    <n v="0"/>
    <n v="4"/>
    <n v="2"/>
    <x v="140"/>
    <n v="6"/>
  </r>
  <r>
    <d v="2017-10-21T00:00:00"/>
    <s v="Turnaj benjamínků - Štramberk"/>
    <s v="MC"/>
    <s v="j"/>
    <s v="Seibert"/>
    <s v="Marian"/>
    <n v="1"/>
    <x v="0"/>
    <s v="38"/>
    <n v="3"/>
    <n v="0"/>
    <n v="0"/>
    <n v="4"/>
    <n v="3"/>
    <x v="3"/>
    <n v="7"/>
  </r>
  <r>
    <d v="2017-10-21T00:00:00"/>
    <s v="Turnaj benjamínků - Štramberk"/>
    <s v="MC"/>
    <s v="j"/>
    <s v="Kulhánek"/>
    <s v="Adam"/>
    <n v="3"/>
    <x v="0"/>
    <s v="38"/>
    <n v="0"/>
    <n v="0"/>
    <n v="2"/>
    <n v="2"/>
    <n v="0"/>
    <x v="97"/>
    <n v="2"/>
  </r>
  <r>
    <d v="2017-10-21T00:00:00"/>
    <s v="Turnaj benjamínků - Štramberk"/>
    <s v="MC"/>
    <s v="j"/>
    <s v="Zwilling"/>
    <s v="Šimon"/>
    <n v="2"/>
    <x v="0"/>
    <s v="36"/>
    <n v="2"/>
    <n v="0"/>
    <n v="1"/>
    <n v="3"/>
    <n v="2"/>
    <x v="128"/>
    <n v="5"/>
  </r>
  <r>
    <d v="2017-10-21T00:00:00"/>
    <s v="Turnaj benjamínků - Štramberk"/>
    <s v="MC"/>
    <s v="j"/>
    <s v="Kaszperová"/>
    <s v="Kristýna"/>
    <n v="2"/>
    <x v="0"/>
    <s v="37"/>
    <n v="2"/>
    <n v="0"/>
    <n v="1"/>
    <n v="3"/>
    <n v="2"/>
    <x v="98"/>
    <n v="5"/>
  </r>
  <r>
    <d v="2017-10-21T00:00:00"/>
    <s v="Turnaj benjamínků - Štramberk"/>
    <s v="MC"/>
    <s v="j"/>
    <s v="Adamus"/>
    <s v="Jiří"/>
    <s v="bez"/>
    <x v="0"/>
    <m/>
    <n v="0"/>
    <n v="0"/>
    <n v="4"/>
    <n v="0"/>
    <n v="0"/>
    <x v="146"/>
    <n v="0"/>
  </r>
  <r>
    <d v="2017-10-21T00:00:00"/>
    <s v="Turnaj benjamínků - Štramberk"/>
    <s v="MC"/>
    <s v="j"/>
    <s v="Ciora"/>
    <s v="Jakub"/>
    <n v="2"/>
    <x v="0"/>
    <s v="24"/>
    <n v="2"/>
    <n v="0"/>
    <n v="1"/>
    <n v="3"/>
    <n v="2"/>
    <x v="93"/>
    <n v="5"/>
  </r>
  <r>
    <d v="2017-10-21T00:00:00"/>
    <s v="Turnaj benjamínků - Štramberk"/>
    <s v="MC"/>
    <s v="j"/>
    <s v="Stark"/>
    <s v="Vojtěch"/>
    <n v="1"/>
    <x v="0"/>
    <s v="34"/>
    <n v="1"/>
    <n v="0"/>
    <n v="1"/>
    <n v="4"/>
    <n v="1"/>
    <x v="130"/>
    <n v="5"/>
  </r>
  <r>
    <d v="2017-10-21T00:00:00"/>
    <s v="Turnaj benjamínků - Štramberk"/>
    <s v="MC"/>
    <s v="j"/>
    <s v="Huvar"/>
    <s v="Matyáš"/>
    <n v="1"/>
    <x v="0"/>
    <s v="34"/>
    <n v="2"/>
    <n v="0"/>
    <n v="0"/>
    <n v="4"/>
    <n v="2"/>
    <x v="94"/>
    <n v="6"/>
  </r>
  <r>
    <d v="2017-10-21T00:00:00"/>
    <s v="Turnaj benjamínků - Štramberk"/>
    <s v="MC"/>
    <s v="j"/>
    <s v="Přichystal"/>
    <s v="Leon"/>
    <n v="2"/>
    <x v="0"/>
    <s v="21"/>
    <n v="2"/>
    <n v="0"/>
    <n v="1"/>
    <n v="3"/>
    <n v="2"/>
    <x v="124"/>
    <n v="5"/>
  </r>
  <r>
    <d v="2017-10-21T00:00:00"/>
    <s v="Turnaj benjamínků - Štramberk"/>
    <s v="MC"/>
    <s v="j"/>
    <s v="Adamus"/>
    <s v="Jan"/>
    <s v="bez"/>
    <x v="0"/>
    <m/>
    <n v="0"/>
    <n v="0"/>
    <n v="3"/>
    <n v="0"/>
    <n v="0"/>
    <x v="147"/>
    <n v="0"/>
  </r>
  <r>
    <d v="2017-10-22T00:00:00"/>
    <s v="Brno Kounice"/>
    <s v="MC"/>
    <s v="j"/>
    <s v="Boháček"/>
    <s v="Jan"/>
    <n v="1"/>
    <x v="1"/>
    <s v="42"/>
    <n v="4"/>
    <n v="0"/>
    <n v="0"/>
    <n v="4"/>
    <n v="4"/>
    <x v="63"/>
    <n v="8"/>
  </r>
  <r>
    <d v="2017-10-28T00:00:00"/>
    <s v="1.liga-muži- 4.kolo - skupina - B - Turnov"/>
    <s v="1.liga"/>
    <s v="d"/>
    <s v="Kohn"/>
    <s v="Pavel"/>
    <m/>
    <x v="8"/>
    <s v="66"/>
    <n v="3"/>
    <n v="0"/>
    <n v="0"/>
    <n v="0"/>
    <n v="6"/>
    <x v="42"/>
    <n v="6"/>
  </r>
  <r>
    <d v="2017-10-28T00:00:00"/>
    <s v="1.liga-muži- 4.kolo - skupina - B - Turnov"/>
    <s v="1.liga"/>
    <s v="d"/>
    <s v="Svoboda"/>
    <s v="Jiří"/>
    <m/>
    <x v="8"/>
    <s v="90"/>
    <n v="3"/>
    <n v="0"/>
    <n v="0"/>
    <n v="0"/>
    <n v="6"/>
    <x v="48"/>
    <n v="6"/>
  </r>
  <r>
    <d v="2017-10-28T00:00:00"/>
    <s v="1.liga-muži- 4.kolo - skupina - B - Turnov"/>
    <s v="1.liga"/>
    <s v="d"/>
    <s v="Raška"/>
    <s v="Michael"/>
    <m/>
    <x v="8"/>
    <s v="100"/>
    <n v="2"/>
    <n v="0"/>
    <n v="1"/>
    <n v="0"/>
    <n v="4"/>
    <x v="29"/>
    <n v="4"/>
  </r>
  <r>
    <d v="2017-10-28T00:00:00"/>
    <s v="1.liga-muži- 4.kolo - skupina - B - Turnov"/>
    <s v="1.liga"/>
    <s v="d"/>
    <s v="Král"/>
    <s v="Jakub"/>
    <m/>
    <x v="8"/>
    <s v="+100"/>
    <n v="2"/>
    <n v="0"/>
    <n v="1"/>
    <n v="0"/>
    <n v="4"/>
    <x v="45"/>
    <n v="4"/>
  </r>
  <r>
    <d v="2017-11-04T00:00:00"/>
    <s v="MČR - dorostenců a dorostenek - Brno"/>
    <s v="MCR"/>
    <s v="j"/>
    <s v="Čerchlová"/>
    <s v="Markéta"/>
    <n v="5"/>
    <x v="6"/>
    <s v="+70"/>
    <n v="2"/>
    <n v="0"/>
    <n v="2"/>
    <n v="7"/>
    <n v="2"/>
    <x v="21"/>
    <n v="9"/>
  </r>
  <r>
    <d v="2017-11-04T00:00:00"/>
    <s v="MČR - dorostenců a dorostenek - Brno"/>
    <s v="MCR"/>
    <s v="j"/>
    <s v="Václavková"/>
    <s v="Tereza"/>
    <n v="1"/>
    <x v="6"/>
    <s v="48"/>
    <n v="5"/>
    <n v="0"/>
    <n v="0"/>
    <n v="20"/>
    <n v="5"/>
    <x v="24"/>
    <n v="25"/>
  </r>
  <r>
    <d v="2017-11-04T00:00:00"/>
    <s v="MČR - dorostenců a dorostenek - Brno"/>
    <s v="MCR"/>
    <s v="j"/>
    <s v="Král"/>
    <s v="Jan"/>
    <n v="5"/>
    <x v="7"/>
    <s v="90"/>
    <n v="1"/>
    <n v="0"/>
    <n v="2"/>
    <n v="7"/>
    <n v="1"/>
    <x v="37"/>
    <n v="8"/>
  </r>
  <r>
    <d v="2017-11-04T00:00:00"/>
    <s v="MČR - dorostenců a dorostenek - Brno"/>
    <s v="MCR"/>
    <s v="j"/>
    <s v="Pavlica"/>
    <s v="Tomáš"/>
    <n v="6"/>
    <x v="7"/>
    <s v="+90"/>
    <n v="1"/>
    <n v="0"/>
    <n v="4"/>
    <n v="5"/>
    <n v="1"/>
    <x v="41"/>
    <n v="6"/>
  </r>
  <r>
    <d v="2017-11-04T00:00:00"/>
    <s v="MČR - dorostenců a dorostenek - Brno"/>
    <s v="MCR"/>
    <s v="j"/>
    <s v="Šimek"/>
    <s v="Daniel"/>
    <n v="5"/>
    <x v="7"/>
    <s v="60"/>
    <n v="2"/>
    <n v="0"/>
    <n v="2"/>
    <n v="7"/>
    <n v="2"/>
    <x v="34"/>
    <n v="9"/>
  </r>
  <r>
    <d v="2017-11-04T00:00:00"/>
    <s v="MČR - dorostenců a dorostenek - Brno"/>
    <s v="MCR"/>
    <s v="j"/>
    <s v="Meixner"/>
    <s v="Tomáš"/>
    <n v="4"/>
    <x v="7"/>
    <s v="46"/>
    <n v="0"/>
    <n v="0"/>
    <n v="3"/>
    <n v="7"/>
    <n v="0"/>
    <x v="20"/>
    <n v="7"/>
  </r>
  <r>
    <d v="2017-11-04T00:00:00"/>
    <s v="MČR - dorostenců a dorostenek - Brno"/>
    <s v="MCR"/>
    <s v="j"/>
    <s v="Martínková"/>
    <s v="Adéla"/>
    <n v="3"/>
    <x v="6"/>
    <s v="70"/>
    <n v="2"/>
    <n v="0"/>
    <n v="1"/>
    <n v="10"/>
    <n v="2"/>
    <x v="30"/>
    <n v="12"/>
  </r>
  <r>
    <d v="2017-11-04T00:00:00"/>
    <s v="MČR - dorostenců a dorostenek - Brno"/>
    <s v="MCR"/>
    <s v="j"/>
    <s v="Ondrašíková"/>
    <s v="Eva"/>
    <n v="2"/>
    <x v="6"/>
    <s v="+70"/>
    <n v="2"/>
    <n v="0"/>
    <n v="1"/>
    <n v="15"/>
    <n v="2"/>
    <x v="31"/>
    <n v="17"/>
  </r>
  <r>
    <d v="2017-11-04T00:00:00"/>
    <s v="MČR - dorostenců a dorostenek - Brno"/>
    <s v="MCR"/>
    <s v="j"/>
    <s v="Silvestr"/>
    <s v="Matěj"/>
    <n v="3"/>
    <x v="7"/>
    <s v="81"/>
    <n v="3"/>
    <n v="0"/>
    <n v="1"/>
    <n v="10"/>
    <n v="3"/>
    <x v="36"/>
    <n v="13"/>
  </r>
  <r>
    <d v="2017-11-04T00:00:00"/>
    <s v="MČR - dorostenců a dorostenek - Brno"/>
    <s v="MCR"/>
    <s v="j"/>
    <s v="Chlopčík"/>
    <s v="Ondřej"/>
    <n v="7"/>
    <x v="7"/>
    <s v="81"/>
    <n v="2"/>
    <n v="0"/>
    <n v="2"/>
    <n v="5"/>
    <n v="2"/>
    <x v="35"/>
    <n v="7"/>
  </r>
  <r>
    <d v="2017-11-17T00:00:00"/>
    <s v="MČR - Hranice na Moravě"/>
    <s v="MCR"/>
    <s v="j"/>
    <s v="Polášková"/>
    <s v="Kristýna"/>
    <n v="5"/>
    <x v="10"/>
    <s v="63"/>
    <n v="1"/>
    <n v="0"/>
    <n v="2"/>
    <n v="7"/>
    <n v="1"/>
    <x v="47"/>
    <n v="8"/>
  </r>
  <r>
    <d v="2017-11-17T00:00:00"/>
    <s v="MČR - Hranice na Moravě"/>
    <s v="MCR"/>
    <s v="j"/>
    <s v="Pustějovský"/>
    <s v="Tomáš"/>
    <n v="9"/>
    <x v="8"/>
    <s v="90"/>
    <n v="2"/>
    <n v="0"/>
    <n v="2"/>
    <n v="0"/>
    <n v="2"/>
    <x v="28"/>
    <n v="2"/>
  </r>
  <r>
    <d v="2017-11-17T00:00:00"/>
    <s v="MČR - Hranice na Moravě"/>
    <s v="MCR"/>
    <s v="j"/>
    <s v="Svoboda"/>
    <s v="Jiří"/>
    <n v="5"/>
    <x v="8"/>
    <s v="90"/>
    <n v="2"/>
    <n v="0"/>
    <n v="2"/>
    <n v="7"/>
    <n v="2"/>
    <x v="48"/>
    <n v="9"/>
  </r>
  <r>
    <d v="2017-11-17T00:00:00"/>
    <s v="MČR - Hranice na Moravě"/>
    <s v="MCR"/>
    <s v="j"/>
    <s v="Kohn"/>
    <s v="Pavel"/>
    <n v="9"/>
    <x v="8"/>
    <s v="66"/>
    <n v="1"/>
    <n v="0"/>
    <n v="2"/>
    <n v="0"/>
    <n v="1"/>
    <x v="42"/>
    <n v="1"/>
  </r>
  <r>
    <d v="2017-11-18T00:00:00"/>
    <s v="Memoriál Saši Jurečky"/>
    <s v="VC"/>
    <s v="j"/>
    <s v="Závodný"/>
    <s v="Matyáš"/>
    <n v="5"/>
    <x v="1"/>
    <s v="50"/>
    <n v="2"/>
    <n v="0"/>
    <n v="2"/>
    <n v="0"/>
    <n v="2"/>
    <x v="144"/>
    <n v="2"/>
  </r>
  <r>
    <d v="2017-11-18T00:00:00"/>
    <s v="Memoriál Saši Jurečky"/>
    <s v="VC"/>
    <s v="j"/>
    <s v="Kožušník"/>
    <s v="Vojtěch"/>
    <n v="3"/>
    <x v="1"/>
    <s v="46"/>
    <n v="1"/>
    <n v="0"/>
    <n v="2"/>
    <n v="3"/>
    <n v="1"/>
    <x v="92"/>
    <n v="4"/>
  </r>
  <r>
    <d v="2017-11-18T00:00:00"/>
    <s v="Memoriál Saši Jurečky"/>
    <s v="VC"/>
    <s v="j"/>
    <s v="Fulneček"/>
    <s v="Šimon"/>
    <n v="2"/>
    <x v="1"/>
    <s v="+60"/>
    <n v="2"/>
    <n v="0"/>
    <n v="1"/>
    <n v="5"/>
    <n v="2"/>
    <x v="76"/>
    <n v="7"/>
  </r>
  <r>
    <d v="2017-11-18T00:00:00"/>
    <s v="Memoriál Saši Jurečky"/>
    <s v="VC"/>
    <s v="j"/>
    <s v="Náplava"/>
    <s v="Richard"/>
    <n v="3"/>
    <x v="1"/>
    <s v="+60"/>
    <n v="0"/>
    <n v="0"/>
    <n v="3"/>
    <n v="3"/>
    <n v="0"/>
    <x v="75"/>
    <n v="3"/>
  </r>
  <r>
    <d v="2017-11-18T00:00:00"/>
    <s v="Memoriál Saši Jurečky"/>
    <s v="VC"/>
    <s v="j"/>
    <s v="Kršňák"/>
    <s v="Filip"/>
    <n v="2"/>
    <x v="3"/>
    <s v="55"/>
    <n v="3"/>
    <n v="0"/>
    <n v="1"/>
    <n v="5"/>
    <n v="3"/>
    <x v="148"/>
    <n v="8"/>
  </r>
  <r>
    <d v="2017-11-18T00:00:00"/>
    <s v="Memoriál Saši Jurečky"/>
    <s v="VC"/>
    <s v="j"/>
    <s v="Bulka"/>
    <s v="Vojtěch"/>
    <n v="2"/>
    <x v="3"/>
    <s v="46"/>
    <n v="2"/>
    <n v="0"/>
    <n v="2"/>
    <n v="5"/>
    <n v="2"/>
    <x v="14"/>
    <n v="7"/>
  </r>
  <r>
    <d v="2017-11-18T00:00:00"/>
    <s v="Memoriál Saši Jurečky"/>
    <s v="VC"/>
    <s v="j"/>
    <s v="Matýsek"/>
    <s v="Jan"/>
    <n v="3"/>
    <x v="3"/>
    <s v="42"/>
    <n v="0"/>
    <n v="0"/>
    <n v="2"/>
    <n v="3"/>
    <n v="0"/>
    <x v="83"/>
    <n v="3"/>
  </r>
  <r>
    <d v="2017-11-18T00:00:00"/>
    <s v="Memoriál Saši Jurečky"/>
    <s v="VC"/>
    <s v="j"/>
    <s v="Kolář"/>
    <s v="Daniel"/>
    <s v="bez"/>
    <x v="3"/>
    <s v="50"/>
    <n v="0"/>
    <n v="0"/>
    <n v="2"/>
    <n v="0"/>
    <n v="0"/>
    <x v="13"/>
    <n v="0"/>
  </r>
  <r>
    <d v="2017-11-18T00:00:00"/>
    <s v="Memoriál Saši Jurečky"/>
    <s v="VC"/>
    <s v="j"/>
    <s v="Turčínek"/>
    <s v="Tomáš"/>
    <s v="bez"/>
    <x v="3"/>
    <s v="66"/>
    <n v="0"/>
    <n v="0"/>
    <n v="2"/>
    <n v="0"/>
    <n v="0"/>
    <x v="19"/>
    <n v="0"/>
  </r>
  <r>
    <d v="2017-11-18T00:00:00"/>
    <s v="Memoriál Saši Jurečky"/>
    <s v="VC"/>
    <s v="j"/>
    <s v="Freiwald"/>
    <s v="Richard"/>
    <n v="3"/>
    <x v="3"/>
    <s v="46"/>
    <n v="2"/>
    <n v="0"/>
    <n v="2"/>
    <n v="3"/>
    <n v="2"/>
    <x v="17"/>
    <n v="5"/>
  </r>
  <r>
    <d v="2017-11-11T00:00:00"/>
    <s v="Přebor České republiky - Mladá Boleslav"/>
    <s v="PCR"/>
    <s v="j"/>
    <s v="Neuwirt"/>
    <s v="Petr"/>
    <s v="bez"/>
    <x v="1"/>
    <s v="30"/>
    <n v="0"/>
    <n v="0"/>
    <n v="1"/>
    <n v="0"/>
    <n v="0"/>
    <x v="99"/>
    <n v="0"/>
  </r>
  <r>
    <d v="2017-11-11T00:00:00"/>
    <s v="Přebor České republiky - Mladá Boleslav"/>
    <s v="PCR"/>
    <s v="j"/>
    <s v="Boháček"/>
    <s v="Jan"/>
    <n v="2"/>
    <x v="1"/>
    <s v="38"/>
    <n v="4"/>
    <n v="0"/>
    <n v="1"/>
    <n v="7"/>
    <n v="4"/>
    <x v="63"/>
    <n v="11"/>
  </r>
  <r>
    <d v="2017-11-11T00:00:00"/>
    <s v="Přebor České republiky - Mladá Boleslav"/>
    <s v="PCR"/>
    <s v="j"/>
    <s v="Kuzník"/>
    <s v="Tadeáš"/>
    <s v="bez"/>
    <x v="1"/>
    <s v="38"/>
    <n v="0"/>
    <n v="0"/>
    <n v="1"/>
    <n v="0"/>
    <n v="0"/>
    <x v="66"/>
    <n v="0"/>
  </r>
  <r>
    <d v="2017-11-11T00:00:00"/>
    <s v="Přebor České republiky - Mladá Boleslav"/>
    <s v="PCR"/>
    <s v="j"/>
    <s v="Meixner"/>
    <s v="Michal"/>
    <s v="bez"/>
    <x v="1"/>
    <s v="38"/>
    <n v="0"/>
    <n v="0"/>
    <n v="1"/>
    <n v="0"/>
    <n v="0"/>
    <x v="6"/>
    <n v="0"/>
  </r>
  <r>
    <d v="2017-11-11T00:00:00"/>
    <s v="Přebor České republiky - Mladá Boleslav"/>
    <s v="PCR"/>
    <s v="j"/>
    <s v="Čebík"/>
    <s v="Filip"/>
    <s v="bez"/>
    <x v="1"/>
    <s v="42"/>
    <n v="0"/>
    <n v="0"/>
    <n v="1"/>
    <n v="0"/>
    <n v="0"/>
    <x v="4"/>
    <n v="0"/>
  </r>
  <r>
    <d v="2017-11-11T00:00:00"/>
    <s v="Přebor České republiky - Mladá Boleslav"/>
    <s v="PCR"/>
    <s v="j"/>
    <s v="Huvar"/>
    <s v="Jakub"/>
    <s v="bez"/>
    <x v="1"/>
    <s v="46"/>
    <n v="1"/>
    <n v="0"/>
    <n v="1"/>
    <n v="0"/>
    <n v="1"/>
    <x v="5"/>
    <n v="1"/>
  </r>
  <r>
    <d v="2017-11-11T00:00:00"/>
    <s v="Přebor České republiky - Mladá Boleslav"/>
    <s v="PCR"/>
    <s v="j"/>
    <s v="Čerchla"/>
    <s v="Michal"/>
    <s v="bez"/>
    <x v="1"/>
    <s v="50"/>
    <n v="0"/>
    <n v="0"/>
    <n v="1"/>
    <n v="0"/>
    <n v="0"/>
    <x v="7"/>
    <n v="0"/>
  </r>
  <r>
    <d v="2017-11-11T00:00:00"/>
    <s v="Přebor České republiky - Mladá Boleslav"/>
    <s v="PCR"/>
    <s v="j"/>
    <s v="Horák"/>
    <s v="Adam"/>
    <s v="bez"/>
    <x v="1"/>
    <s v="+60"/>
    <n v="1"/>
    <n v="0"/>
    <n v="1"/>
    <n v="0"/>
    <n v="1"/>
    <x v="77"/>
    <n v="1"/>
  </r>
  <r>
    <d v="2017-11-11T00:00:00"/>
    <s v="Přebor České republiky - Mladá Boleslav"/>
    <s v="PCR"/>
    <s v="j"/>
    <s v="Rapčanová"/>
    <s v="Silvie"/>
    <n v="7"/>
    <x v="2"/>
    <s v="32"/>
    <n v="1"/>
    <n v="0"/>
    <n v="2"/>
    <n v="2"/>
    <n v="1"/>
    <x v="8"/>
    <n v="3"/>
  </r>
  <r>
    <d v="2017-11-11T00:00:00"/>
    <s v="Přebor České republiky - Mladá Boleslav"/>
    <s v="PCR"/>
    <s v="j"/>
    <s v="Rapčanová"/>
    <s v="Alice"/>
    <n v="7"/>
    <x v="2"/>
    <s v="40"/>
    <n v="1"/>
    <n v="0"/>
    <n v="2"/>
    <n v="2"/>
    <n v="1"/>
    <x v="56"/>
    <n v="3"/>
  </r>
  <r>
    <d v="2017-11-11T00:00:00"/>
    <s v="Přebor České republiky - Mladá Boleslav"/>
    <s v="PCR"/>
    <s v="j"/>
    <s v="Rodryčová"/>
    <s v="Adéla"/>
    <s v="bez"/>
    <x v="2"/>
    <s v="48"/>
    <n v="0"/>
    <n v="0"/>
    <n v="2"/>
    <n v="0"/>
    <n v="0"/>
    <x v="57"/>
    <n v="0"/>
  </r>
  <r>
    <d v="2017-11-11T00:00:00"/>
    <s v="Přebor České republiky - Mladá Boleslav"/>
    <s v="PCR"/>
    <s v="j"/>
    <s v="Kuželová"/>
    <s v="Dominika"/>
    <n v="3"/>
    <x v="2"/>
    <s v="52"/>
    <n v="5"/>
    <n v="0"/>
    <n v="1"/>
    <n v="5"/>
    <n v="5"/>
    <x v="9"/>
    <n v="10"/>
  </r>
  <r>
    <d v="2017-11-11T00:00:00"/>
    <s v="Přebor České republiky - Mladá Boleslav"/>
    <s v="PCR"/>
    <s v="j"/>
    <s v="Mikendová"/>
    <s v="Tereza"/>
    <n v="2"/>
    <x v="2"/>
    <s v="52"/>
    <n v="3"/>
    <n v="0"/>
    <n v="1"/>
    <n v="7"/>
    <n v="3"/>
    <x v="58"/>
    <n v="10"/>
  </r>
  <r>
    <d v="2017-11-11T00:00:00"/>
    <s v="Přebor České republiky - Mladá Boleslav"/>
    <s v="PCR"/>
    <s v="j"/>
    <s v="Vavřínová"/>
    <s v="Pavla"/>
    <s v="bez"/>
    <x v="2"/>
    <s v="52"/>
    <n v="0"/>
    <n v="0"/>
    <n v="2"/>
    <n v="0"/>
    <n v="0"/>
    <x v="138"/>
    <n v="0"/>
  </r>
  <r>
    <d v="2017-10-28T00:00:00"/>
    <s v="Mistrovství České republiky Masters"/>
    <s v="MCR"/>
    <s v="j"/>
    <s v="Schöffer"/>
    <s v="Radim"/>
    <n v="1"/>
    <x v="11"/>
    <s v="100"/>
    <n v="2"/>
    <n v="0"/>
    <n v="0"/>
    <n v="20"/>
    <n v="2"/>
    <x v="111"/>
    <n v="22"/>
  </r>
  <r>
    <d v="2017-10-28T00:00:00"/>
    <s v="Mistrovství České republiky Masters"/>
    <s v="MCR"/>
    <s v="j"/>
    <s v="Anděl"/>
    <s v="Tomáš"/>
    <n v="2"/>
    <x v="11"/>
    <s v="100"/>
    <n v="1"/>
    <n v="0"/>
    <n v="1"/>
    <n v="15"/>
    <n v="1"/>
    <x v="114"/>
    <n v="16"/>
  </r>
  <r>
    <d v="2017-10-28T00:00:00"/>
    <s v="Mistrovství České republiky Masters"/>
    <s v="MCR"/>
    <s v="j"/>
    <s v="Černota"/>
    <s v="Jiří"/>
    <n v="1"/>
    <x v="11"/>
    <s v="81"/>
    <n v="2"/>
    <n v="0"/>
    <n v="0"/>
    <n v="20"/>
    <n v="2"/>
    <x v="113"/>
    <n v="22"/>
  </r>
  <r>
    <d v="2017-03-25T00:00:00"/>
    <s v="Malá cena Třince - 15.ročník"/>
    <s v="MC"/>
    <s v="j"/>
    <s v="Fojtík"/>
    <s v="Jiří"/>
    <n v="2"/>
    <x v="0"/>
    <s v="25"/>
    <n v="1"/>
    <n v="0"/>
    <n v="1"/>
    <n v="3"/>
    <n v="1"/>
    <x v="149"/>
    <n v="4"/>
  </r>
  <r>
    <d v="2017-03-25T00:00:00"/>
    <s v="Malá cena Třince - 15.ročník"/>
    <s v="MC"/>
    <s v="j"/>
    <s v="Kuluris"/>
    <s v="Manolis"/>
    <n v="2"/>
    <x v="0"/>
    <s v="26"/>
    <n v="1"/>
    <n v="0"/>
    <n v="1"/>
    <n v="3"/>
    <n v="1"/>
    <x v="126"/>
    <n v="4"/>
  </r>
  <r>
    <d v="2017-03-25T00:00:00"/>
    <s v="Malá cena Třince - 15.ročník"/>
    <s v="MC"/>
    <s v="j"/>
    <s v="Blahová"/>
    <s v="Alexandra"/>
    <n v="3"/>
    <x v="0"/>
    <s v="33"/>
    <n v="0"/>
    <n v="0"/>
    <n v="2"/>
    <n v="2"/>
    <n v="0"/>
    <x v="127"/>
    <n v="2"/>
  </r>
  <r>
    <d v="2017-03-25T00:00:00"/>
    <s v="Malá cena Třince - 15.ročník"/>
    <s v="MC"/>
    <s v="j"/>
    <s v="Zwilling"/>
    <s v="Šimon"/>
    <n v="4"/>
    <x v="0"/>
    <s v="34"/>
    <n v="0"/>
    <n v="0"/>
    <n v="3"/>
    <n v="0"/>
    <n v="0"/>
    <x v="128"/>
    <n v="0"/>
  </r>
  <r>
    <d v="2017-03-25T00:00:00"/>
    <s v="Malá cena Třince - 15.ročník"/>
    <s v="MC"/>
    <s v="j"/>
    <s v="Martináková"/>
    <s v="Stela"/>
    <n v="1"/>
    <x v="0"/>
    <s v="30"/>
    <n v="2"/>
    <n v="0"/>
    <n v="0"/>
    <n v="4"/>
    <n v="2"/>
    <x v="0"/>
    <n v="6"/>
  </r>
  <r>
    <d v="2017-03-25T00:00:00"/>
    <s v="Malá cena Třince - 15.ročník"/>
    <s v="MC"/>
    <s v="j"/>
    <s v="Kaszperová"/>
    <s v="Kristýna"/>
    <n v="1"/>
    <x v="0"/>
    <s v="40"/>
    <n v="2"/>
    <n v="0"/>
    <n v="0"/>
    <n v="4"/>
    <n v="2"/>
    <x v="98"/>
    <n v="6"/>
  </r>
  <r>
    <d v="2017-03-25T00:00:00"/>
    <s v="Malá cena Třince - 15.ročník"/>
    <s v="MC"/>
    <s v="j"/>
    <s v="Ciora"/>
    <s v="Jakub"/>
    <n v="2"/>
    <x v="0"/>
    <s v="24"/>
    <n v="1"/>
    <n v="0"/>
    <n v="1"/>
    <n v="3"/>
    <n v="1"/>
    <x v="93"/>
    <n v="4"/>
  </r>
  <r>
    <d v="2017-03-25T00:00:00"/>
    <s v="Malá cena Třince - 15.ročník"/>
    <s v="MC"/>
    <s v="j"/>
    <s v="Huvar"/>
    <s v="Matyáš"/>
    <n v="1"/>
    <x v="0"/>
    <s v="32"/>
    <n v="3"/>
    <n v="0"/>
    <n v="0"/>
    <n v="4"/>
    <n v="3"/>
    <x v="94"/>
    <n v="7"/>
  </r>
  <r>
    <d v="2017-03-25T00:00:00"/>
    <s v="Malá cena Třince - 15.ročník"/>
    <s v="MC"/>
    <s v="j"/>
    <s v="Mařec"/>
    <s v="Tomáš"/>
    <n v="4"/>
    <x v="0"/>
    <s v="25"/>
    <n v="1"/>
    <n v="0"/>
    <n v="3"/>
    <n v="0"/>
    <n v="1"/>
    <x v="125"/>
    <n v="1"/>
  </r>
  <r>
    <d v="2017-03-25T00:00:00"/>
    <s v="Malá cena Třince - 15.ročník"/>
    <s v="MC"/>
    <s v="j"/>
    <s v="Dryšl"/>
    <s v="Adam"/>
    <n v="3"/>
    <x v="0"/>
    <s v="37"/>
    <n v="1"/>
    <n v="0"/>
    <n v="2"/>
    <n v="2"/>
    <n v="1"/>
    <x v="87"/>
    <n v="3"/>
  </r>
  <r>
    <d v="2017-03-25T00:00:00"/>
    <s v="Malá cena Třince - 15.ročník"/>
    <s v="MC"/>
    <s v="j"/>
    <s v="Kocmanová"/>
    <s v="Lucie"/>
    <n v="1"/>
    <x v="0"/>
    <s v="35"/>
    <n v="2"/>
    <n v="0"/>
    <n v="0"/>
    <n v="4"/>
    <n v="2"/>
    <x v="123"/>
    <n v="6"/>
  </r>
  <r>
    <d v="2017-03-25T00:00:00"/>
    <s v="Malá cena Třince - 15.ročník"/>
    <s v="MC"/>
    <s v="j"/>
    <s v="Seibert"/>
    <s v="Marian"/>
    <n v="1"/>
    <x v="0"/>
    <s v="37"/>
    <n v="3"/>
    <n v="0"/>
    <n v="0"/>
    <n v="4"/>
    <n v="3"/>
    <x v="3"/>
    <n v="7"/>
  </r>
  <r>
    <d v="2017-03-25T00:00:00"/>
    <s v="Malá cena Třince - 15.ročník"/>
    <s v="MC"/>
    <s v="j"/>
    <s v="Kulhánek"/>
    <s v="Adam"/>
    <n v="2"/>
    <x v="0"/>
    <s v="38"/>
    <n v="3"/>
    <n v="0"/>
    <n v="1"/>
    <n v="3"/>
    <n v="3"/>
    <x v="97"/>
    <n v="6"/>
  </r>
  <r>
    <d v="2017-03-25T00:00:00"/>
    <s v="Malá cena Třince - 15.ročník"/>
    <s v="MC"/>
    <s v="j"/>
    <s v="Buranyč"/>
    <s v="Filip"/>
    <n v="3"/>
    <x v="1"/>
    <s v="30"/>
    <n v="1"/>
    <n v="0"/>
    <n v="2"/>
    <n v="2"/>
    <n v="1"/>
    <x v="59"/>
    <n v="3"/>
  </r>
  <r>
    <d v="2017-03-25T00:00:00"/>
    <s v="Malá cena Třince - 15.ročník"/>
    <s v="MC"/>
    <s v="j"/>
    <s v="Čebík"/>
    <s v="Filip"/>
    <n v="2"/>
    <x v="1"/>
    <s v="42"/>
    <n v="3"/>
    <n v="0"/>
    <n v="1"/>
    <n v="3"/>
    <n v="3"/>
    <x v="4"/>
    <n v="6"/>
  </r>
  <r>
    <d v="2017-03-25T00:00:00"/>
    <s v="Malá cena Třince - 15.ročník"/>
    <s v="MC"/>
    <s v="j"/>
    <s v="Matušek"/>
    <s v="Jakub"/>
    <s v="bez"/>
    <x v="1"/>
    <s v="34"/>
    <n v="0"/>
    <n v="0"/>
    <n v="2"/>
    <n v="0"/>
    <n v="0"/>
    <x v="60"/>
    <n v="0"/>
  </r>
  <r>
    <d v="2017-03-25T00:00:00"/>
    <s v="Malá cena Třince - 15.ročník"/>
    <s v="MC"/>
    <s v="j"/>
    <s v="Čech"/>
    <s v="Jiří"/>
    <m/>
    <x v="1"/>
    <s v="46"/>
    <m/>
    <m/>
    <m/>
    <n v="0"/>
    <n v="0"/>
    <x v="72"/>
    <n v="0"/>
  </r>
  <r>
    <d v="2017-03-25T00:00:00"/>
    <s v="Malá cena Třince - 15.ročník"/>
    <s v="MC"/>
    <s v="j"/>
    <s v="Končítek"/>
    <s v="Kryštof"/>
    <n v="3"/>
    <x v="1"/>
    <s v="38"/>
    <n v="1"/>
    <n v="0"/>
    <n v="2"/>
    <n v="2"/>
    <n v="1"/>
    <x v="64"/>
    <n v="3"/>
  </r>
  <r>
    <d v="2017-03-25T00:00:00"/>
    <s v="Malá cena Třince - 15.ročník"/>
    <s v="MC"/>
    <s v="j"/>
    <s v="Kolář"/>
    <s v="Vojtěch"/>
    <n v="3"/>
    <x v="1"/>
    <s v="38"/>
    <n v="1"/>
    <n v="0"/>
    <n v="2"/>
    <n v="2"/>
    <n v="1"/>
    <x v="62"/>
    <n v="3"/>
  </r>
  <r>
    <d v="2017-03-25T00:00:00"/>
    <s v="Malá cena Třince - 15.ročník"/>
    <s v="MC"/>
    <s v="j"/>
    <s v="Hegner"/>
    <s v="Leoš"/>
    <n v="3"/>
    <x v="1"/>
    <s v="46"/>
    <n v="1"/>
    <n v="0"/>
    <n v="2"/>
    <n v="2"/>
    <n v="1"/>
    <x v="70"/>
    <n v="3"/>
  </r>
  <r>
    <d v="2017-03-25T00:00:00"/>
    <s v="Malá cena Třince - 15.ročník"/>
    <s v="MC"/>
    <s v="j"/>
    <s v="Meixner"/>
    <s v="Michal"/>
    <s v="bez"/>
    <x v="1"/>
    <s v="34"/>
    <n v="2"/>
    <n v="0"/>
    <n v="1"/>
    <n v="0"/>
    <n v="2"/>
    <x v="6"/>
    <n v="2"/>
  </r>
  <r>
    <d v="2017-03-25T00:00:00"/>
    <s v="Malá cena Třince - 15.ročník"/>
    <s v="MC"/>
    <s v="j"/>
    <s v="Rodryčová"/>
    <s v="Adéla"/>
    <n v="1"/>
    <x v="2"/>
    <s v="44"/>
    <n v="2"/>
    <n v="0"/>
    <n v="0"/>
    <n v="4"/>
    <n v="2"/>
    <x v="57"/>
    <n v="6"/>
  </r>
  <r>
    <d v="2017-03-25T00:00:00"/>
    <s v="Malá cena Třince - 15.ročník"/>
    <s v="MC"/>
    <s v="j"/>
    <s v="Huvar"/>
    <s v="Jakub"/>
    <n v="1"/>
    <x v="1"/>
    <s v="42"/>
    <n v="4"/>
    <n v="0"/>
    <n v="0"/>
    <n v="4"/>
    <n v="4"/>
    <x v="5"/>
    <n v="8"/>
  </r>
  <r>
    <d v="2017-03-25T00:00:00"/>
    <s v="Malá cena Třince - 15.ročník"/>
    <s v="MC"/>
    <s v="j"/>
    <s v="Poštůlka"/>
    <s v="Petr"/>
    <s v="bez"/>
    <x v="1"/>
    <s v="38"/>
    <n v="0"/>
    <n v="0"/>
    <n v="2"/>
    <n v="0"/>
    <n v="0"/>
    <x v="150"/>
    <n v="0"/>
  </r>
  <r>
    <d v="2017-10-28T00:00:00"/>
    <s v="Grand Prix - 2. Memorial Vlado Stopka"/>
    <s v="MT"/>
    <s v="j"/>
    <s v="Polášková"/>
    <s v="Kristýna"/>
    <n v="3"/>
    <x v="9"/>
    <s v="63"/>
    <n v="0"/>
    <n v="0"/>
    <n v="2"/>
    <n v="5"/>
    <n v="0"/>
    <x v="47"/>
    <n v="5"/>
  </r>
  <r>
    <d v="2017-10-28T00:00:00"/>
    <s v="Grand Prix - 2. Memorial Vlado Stopka"/>
    <s v="MT"/>
    <s v="j"/>
    <s v="Martínková"/>
    <s v="Adéla"/>
    <n v="2"/>
    <x v="9"/>
    <s v="70"/>
    <n v="1"/>
    <n v="0"/>
    <n v="1"/>
    <n v="7"/>
    <n v="1"/>
    <x v="30"/>
    <n v="8"/>
  </r>
  <r>
    <d v="2017-10-28T00:00:00"/>
    <s v="Grand Prix - 2. Memorial Vlado Stopka"/>
    <s v="MT"/>
    <s v="j"/>
    <s v="Silvestr"/>
    <s v="Matěj"/>
    <n v="5"/>
    <x v="5"/>
    <s v="81"/>
    <n v="2"/>
    <n v="0"/>
    <n v="2"/>
    <n v="3"/>
    <n v="2"/>
    <x v="36"/>
    <n v="5"/>
  </r>
  <r>
    <d v="2017-10-28T00:00:00"/>
    <s v="Grand Prix - 2. Memorial Vlado Stopka"/>
    <s v="MT"/>
    <s v="j"/>
    <s v="Pustějovský"/>
    <s v="Tomáš"/>
    <n v="7"/>
    <x v="5"/>
    <s v="90"/>
    <n v="1"/>
    <n v="0"/>
    <n v="2"/>
    <n v="2"/>
    <n v="1"/>
    <x v="28"/>
    <n v="3"/>
  </r>
  <r>
    <d v="2017-11-25T00:00:00"/>
    <s v="Dorostenecká liga - 2.finálové kolo - Brno"/>
    <s v="DL"/>
    <s v="d"/>
    <s v="Silvestr"/>
    <s v="Matěj"/>
    <n v="3"/>
    <x v="7"/>
    <s v="81"/>
    <n v="4"/>
    <n v="0"/>
    <n v="0"/>
    <n v="10"/>
    <n v="8"/>
    <x v="36"/>
    <n v="18"/>
  </r>
  <r>
    <d v="2017-11-25T00:00:00"/>
    <s v="Dorostenecká liga - 2.finálové kolo - Brno"/>
    <s v="DL"/>
    <s v="d"/>
    <s v="Chlopčík"/>
    <s v="Ondřej"/>
    <n v="3"/>
    <x v="7"/>
    <s v="81"/>
    <n v="3"/>
    <n v="0"/>
    <n v="1"/>
    <n v="10"/>
    <n v="6"/>
    <x v="35"/>
    <n v="16"/>
  </r>
  <r>
    <d v="2017-11-25T00:00:00"/>
    <s v="Dorostenecká liga - 2.finálové kolo - Brno"/>
    <s v="DL"/>
    <s v="d"/>
    <s v="Šimek"/>
    <s v="Daniel"/>
    <n v="3"/>
    <x v="7"/>
    <s v="55-60"/>
    <n v="3"/>
    <n v="0"/>
    <n v="2"/>
    <n v="10"/>
    <n v="6"/>
    <x v="34"/>
    <n v="16"/>
  </r>
  <r>
    <d v="2017-11-25T00:00:00"/>
    <s v="Dorostenecká liga - 2.finálové kolo - Brno"/>
    <s v="DL"/>
    <s v="d"/>
    <s v="Vlček"/>
    <s v="Marek"/>
    <n v="3"/>
    <x v="7"/>
    <s v="55"/>
    <n v="0"/>
    <n v="0"/>
    <n v="0"/>
    <n v="10"/>
    <n v="0"/>
    <x v="151"/>
    <n v="10"/>
  </r>
  <r>
    <d v="2017-11-25T00:00:00"/>
    <s v="Dorostenecká liga - 2.finálové kolo - Brno"/>
    <s v="DL"/>
    <s v="d"/>
    <s v="Kresta"/>
    <s v="Matěj"/>
    <n v="3"/>
    <x v="7"/>
    <s v="66"/>
    <n v="1"/>
    <n v="0"/>
    <n v="3"/>
    <n v="10"/>
    <n v="2"/>
    <x v="38"/>
    <n v="12"/>
  </r>
  <r>
    <d v="2017-11-25T00:00:00"/>
    <s v="Dorostenecká liga - 2.finálové kolo - Brno"/>
    <s v="DL"/>
    <s v="d"/>
    <s v="Král"/>
    <s v="Jan"/>
    <n v="3"/>
    <x v="7"/>
    <s v="90"/>
    <n v="0"/>
    <n v="0"/>
    <n v="2"/>
    <n v="10"/>
    <n v="0"/>
    <x v="37"/>
    <n v="10"/>
  </r>
  <r>
    <d v="2017-11-25T00:00:00"/>
    <s v="Dorostenecká liga - 2.finálové kolo - Brno"/>
    <s v="DL"/>
    <s v="d"/>
    <s v="Pavlica"/>
    <s v="Tomáš"/>
    <n v="3"/>
    <x v="7"/>
    <s v="+90"/>
    <n v="0"/>
    <n v="0"/>
    <n v="4"/>
    <n v="10"/>
    <n v="0"/>
    <x v="41"/>
    <n v="10"/>
  </r>
  <r>
    <d v="2017-11-25T00:00:00"/>
    <s v="Dorostenecká liga - 2.finálové kolo - Brno"/>
    <s v="DL"/>
    <s v="d"/>
    <s v="Tycar"/>
    <s v="Štěpán"/>
    <n v="3"/>
    <x v="7"/>
    <s v="50"/>
    <n v="1"/>
    <n v="0"/>
    <n v="1"/>
    <n v="10"/>
    <n v="2"/>
    <x v="10"/>
    <n v="12"/>
  </r>
  <r>
    <d v="2017-11-25T00:00:00"/>
    <s v="Dorostenecká liga - 2.finálové kolo - Brno"/>
    <s v="DL"/>
    <s v="d"/>
    <s v="Malaczynski"/>
    <s v="Filip"/>
    <n v="3"/>
    <x v="7"/>
    <s v="50"/>
    <n v="0"/>
    <n v="0"/>
    <n v="1"/>
    <n v="10"/>
    <n v="0"/>
    <x v="84"/>
    <n v="10"/>
  </r>
  <r>
    <d v="2017-11-25T00:00:00"/>
    <s v="Dorostenecká liga - 2.finálové kolo - Brno"/>
    <s v="DL"/>
    <s v="d"/>
    <s v="Franek"/>
    <s v="Patrik"/>
    <n v="3"/>
    <x v="7"/>
    <s v="66"/>
    <n v="0"/>
    <n v="0"/>
    <n v="0"/>
    <n v="10"/>
    <n v="0"/>
    <x v="103"/>
    <n v="10"/>
  </r>
  <r>
    <d v="2017-11-25T00:00:00"/>
    <s v="Dorostenecká liga - 2.finálové kolo - Brno"/>
    <s v="DL"/>
    <s v="d"/>
    <s v="Mojžíšek"/>
    <s v="Lukáš"/>
    <n v="3"/>
    <x v="7"/>
    <s v="81"/>
    <n v="0"/>
    <n v="0"/>
    <n v="1"/>
    <n v="10"/>
    <n v="0"/>
    <x v="39"/>
    <n v="10"/>
  </r>
  <r>
    <d v="2017-11-25T00:00:00"/>
    <s v="Dorostenecká liga - 2.finálové kolo - Brno"/>
    <s v="DL"/>
    <s v="d"/>
    <s v="Dvořáček"/>
    <s v="Adam"/>
    <n v="3"/>
    <x v="7"/>
    <s v="73"/>
    <n v="0"/>
    <n v="0"/>
    <n v="5"/>
    <n v="10"/>
    <n v="0"/>
    <x v="53"/>
    <n v="10"/>
  </r>
  <r>
    <d v="2017-11-25T00:00:00"/>
    <s v="Dorostenecká liga - 2.finálové kolo - Brno"/>
    <s v="DL"/>
    <s v="d"/>
    <s v="Král"/>
    <s v="Miroslav"/>
    <n v="3"/>
    <x v="7"/>
    <s v="60"/>
    <n v="0"/>
    <n v="0"/>
    <n v="1"/>
    <n v="10"/>
    <n v="0"/>
    <x v="40"/>
    <n v="10"/>
  </r>
  <r>
    <d v="2017-11-25T00:00:00"/>
    <s v="Dorostenecká liga - 2.finálové kolo - Brno"/>
    <s v="DL"/>
    <s v="d"/>
    <s v="Hráček"/>
    <s v="Ondřej"/>
    <n v="3"/>
    <x v="7"/>
    <s v="60"/>
    <n v="0"/>
    <n v="0"/>
    <n v="0"/>
    <n v="10"/>
    <n v="0"/>
    <x v="104"/>
    <n v="10"/>
  </r>
  <r>
    <d v="2017-11-25T00:00:00"/>
    <s v="Dorostenecká liga - 2.finálové kolo - Brno"/>
    <s v="DL"/>
    <s v="d"/>
    <s v="Rovenský"/>
    <s v="Ondřej"/>
    <n v="3"/>
    <x v="7"/>
    <s v="73"/>
    <n v="0"/>
    <n v="0"/>
    <n v="0"/>
    <n v="10"/>
    <n v="0"/>
    <x v="54"/>
    <n v="10"/>
  </r>
  <r>
    <d v="2017-04-29T00:00:00"/>
    <s v="30. Budapest  Cup"/>
    <s v="MT"/>
    <s v="j"/>
    <s v="Meixner"/>
    <s v="Michal"/>
    <s v="bez"/>
    <x v="1"/>
    <s v="34"/>
    <n v="1"/>
    <n v="0"/>
    <n v="2"/>
    <n v="0"/>
    <n v="1"/>
    <x v="6"/>
    <n v="1"/>
  </r>
  <r>
    <d v="2017-04-29T00:00:00"/>
    <s v="30. Budapest  Cup"/>
    <s v="MT"/>
    <s v="j"/>
    <s v="Čebík"/>
    <s v="Filip"/>
    <n v="5"/>
    <x v="1"/>
    <s v="38"/>
    <n v="4"/>
    <n v="0"/>
    <n v="2"/>
    <n v="3"/>
    <n v="4"/>
    <x v="4"/>
    <n v="7"/>
  </r>
  <r>
    <d v="2017-04-29T00:00:00"/>
    <s v="30. Budapest  Cup"/>
    <s v="MT"/>
    <s v="j"/>
    <s v="Huvar"/>
    <s v="Jakub"/>
    <s v="bez"/>
    <x v="1"/>
    <s v="42"/>
    <n v="0"/>
    <n v="0"/>
    <n v="2"/>
    <n v="0"/>
    <n v="0"/>
    <x v="5"/>
    <n v="0"/>
  </r>
  <r>
    <d v="2017-04-29T00:00:00"/>
    <s v="30. Budapest  Cup"/>
    <s v="MT"/>
    <s v="j"/>
    <s v="Čerchla"/>
    <s v="Michal"/>
    <s v="bez"/>
    <x v="1"/>
    <s v="56"/>
    <n v="1"/>
    <n v="0"/>
    <n v="1"/>
    <n v="0"/>
    <n v="1"/>
    <x v="7"/>
    <n v="1"/>
  </r>
  <r>
    <d v="2017-04-29T00:00:00"/>
    <s v="30. Budapest  Cup"/>
    <s v="MT"/>
    <s v="j"/>
    <s v="Rodryčová"/>
    <s v="Adéla"/>
    <s v="bez"/>
    <x v="2"/>
    <s v="44"/>
    <n v="0"/>
    <n v="0"/>
    <n v="2"/>
    <n v="0"/>
    <n v="0"/>
    <x v="57"/>
    <n v="0"/>
  </r>
  <r>
    <d v="2017-04-29T00:00:00"/>
    <s v="30. Budapest  Cup"/>
    <s v="MT"/>
    <s v="j"/>
    <s v="Kuželová"/>
    <s v="Dominika"/>
    <s v="bez"/>
    <x v="2"/>
    <s v="48"/>
    <n v="1"/>
    <n v="0"/>
    <n v="2"/>
    <n v="0"/>
    <n v="1"/>
    <x v="9"/>
    <n v="1"/>
  </r>
  <r>
    <d v="2017-04-29T00:00:00"/>
    <s v="30. Budapest  Cup"/>
    <s v="MT"/>
    <s v="j"/>
    <s v="Buranyč"/>
    <s v="Filip"/>
    <s v="bez"/>
    <x v="1"/>
    <s v="34"/>
    <n v="1"/>
    <n v="0"/>
    <n v="2"/>
    <n v="0"/>
    <n v="1"/>
    <x v="59"/>
    <n v="1"/>
  </r>
  <r>
    <d v="2017-04-29T00:00:00"/>
    <s v="30. Budapest  Cup"/>
    <s v="MT"/>
    <s v="j"/>
    <s v="Tomek"/>
    <s v="David"/>
    <s v="bez"/>
    <x v="1"/>
    <s v="46"/>
    <n v="0"/>
    <n v="0"/>
    <n v="1"/>
    <n v="0"/>
    <n v="0"/>
    <x v="129"/>
    <n v="0"/>
  </r>
  <r>
    <d v="2017-11-26T00:00:00"/>
    <s v="7. Mistrovství města Myslowice - Polsko"/>
    <s v="MVC"/>
    <s v="j"/>
    <s v="Nuhlíček"/>
    <s v="Michal"/>
    <s v="bez"/>
    <x v="0"/>
    <s v="27"/>
    <n v="0"/>
    <n v="0"/>
    <n v="1"/>
    <n v="0"/>
    <n v="0"/>
    <x v="152"/>
    <n v="0"/>
  </r>
  <r>
    <d v="2017-11-26T00:00:00"/>
    <s v="7. Mistrovství města Myslowice - Polsko"/>
    <s v="MVC"/>
    <s v="j"/>
    <s v="To"/>
    <s v="Vojtěch"/>
    <n v="1"/>
    <x v="0"/>
    <s v="21"/>
    <n v="2"/>
    <n v="0"/>
    <n v="1"/>
    <n v="6"/>
    <n v="2"/>
    <x v="153"/>
    <n v="8"/>
  </r>
  <r>
    <d v="2017-11-26T00:00:00"/>
    <s v="7. Mistrovství města Myslowice - Polsko"/>
    <s v="MVC"/>
    <s v="j"/>
    <s v="Kuluris"/>
    <s v="Manolis"/>
    <s v="bez"/>
    <x v="0"/>
    <s v="30"/>
    <n v="1"/>
    <n v="0"/>
    <n v="1"/>
    <n v="0"/>
    <n v="1"/>
    <x v="126"/>
    <n v="1"/>
  </r>
  <r>
    <d v="2017-11-26T00:00:00"/>
    <s v="7. Mistrovství města Myslowice - Polsko"/>
    <s v="MVC"/>
    <s v="j"/>
    <s v="Malinovský"/>
    <s v="Jiří"/>
    <s v="bez"/>
    <x v="0"/>
    <s v="36"/>
    <n v="1"/>
    <n v="0"/>
    <n v="2"/>
    <n v="0"/>
    <n v="1"/>
    <x v="154"/>
    <n v="1"/>
  </r>
  <r>
    <d v="2017-11-26T00:00:00"/>
    <s v="7. Mistrovství města Myslowice - Polsko"/>
    <s v="MVC"/>
    <s v="j"/>
    <s v="Ciora"/>
    <s v="Jakub"/>
    <s v="bez"/>
    <x v="0"/>
    <s v="27"/>
    <n v="1"/>
    <n v="0"/>
    <n v="2"/>
    <n v="0"/>
    <n v="1"/>
    <x v="93"/>
    <n v="1"/>
  </r>
  <r>
    <d v="2017-11-26T00:00:00"/>
    <s v="7. Mistrovství města Myslowice - Polsko"/>
    <s v="MVC"/>
    <s v="j"/>
    <s v="Fojtík"/>
    <s v="Jiří"/>
    <n v="7"/>
    <x v="0"/>
    <s v="27"/>
    <n v="2"/>
    <n v="0"/>
    <n v="2"/>
    <n v="0"/>
    <n v="2"/>
    <x v="149"/>
    <n v="2"/>
  </r>
  <r>
    <d v="2017-11-26T00:00:00"/>
    <s v="7. Mistrovství města Myslowice - Polsko"/>
    <s v="MVC"/>
    <s v="j"/>
    <s v="Kocmanová"/>
    <s v="Lucie"/>
    <n v="3"/>
    <x v="0"/>
    <s v="27"/>
    <n v="3"/>
    <n v="0"/>
    <n v="1"/>
    <n v="3"/>
    <n v="3"/>
    <x v="123"/>
    <n v="6"/>
  </r>
  <r>
    <d v="2017-11-26T00:00:00"/>
    <s v="7. Mistrovství města Myslowice - Polsko"/>
    <s v="MVC"/>
    <s v="j"/>
    <s v="Valošek"/>
    <s v="Jakub"/>
    <s v="bez"/>
    <x v="0"/>
    <s v="32"/>
    <n v="0"/>
    <n v="0"/>
    <n v="1"/>
    <n v="0"/>
    <n v="0"/>
    <x v="155"/>
    <n v="0"/>
  </r>
  <r>
    <d v="2017-11-26T00:00:00"/>
    <s v="7. Mistrovství města Myslowice - Polsko"/>
    <s v="MVC"/>
    <s v="j"/>
    <s v="Mařec"/>
    <s v="Tomáš"/>
    <n v="1"/>
    <x v="0"/>
    <s v="27"/>
    <n v="5"/>
    <n v="0"/>
    <n v="0"/>
    <n v="6"/>
    <n v="5"/>
    <x v="125"/>
    <n v="11"/>
  </r>
  <r>
    <d v="2017-11-26T00:00:00"/>
    <s v="7. Mistrovství města Myslowice - Polsko"/>
    <s v="MVC"/>
    <s v="j"/>
    <s v="Vlk"/>
    <s v="František"/>
    <n v="2"/>
    <x v="0"/>
    <s v="46"/>
    <n v="1"/>
    <n v="0"/>
    <n v="1"/>
    <n v="5"/>
    <n v="1"/>
    <x v="110"/>
    <n v="6"/>
  </r>
  <r>
    <d v="2017-11-26T00:00:00"/>
    <s v="7. Mistrovství města Myslowice - Polsko"/>
    <s v="MVC"/>
    <s v="j"/>
    <s v="Nuhlíček"/>
    <s v="Jakub"/>
    <s v="bez"/>
    <x v="0"/>
    <s v="27"/>
    <n v="0"/>
    <n v="0"/>
    <n v="2"/>
    <n v="0"/>
    <n v="0"/>
    <x v="156"/>
    <n v="0"/>
  </r>
  <r>
    <d v="2017-11-26T00:00:00"/>
    <s v="7. Mistrovství města Myslowice - Polsko"/>
    <s v="MVC"/>
    <s v="j"/>
    <s v="Skácel"/>
    <s v="Antonín"/>
    <n v="3"/>
    <x v="0"/>
    <s v="42"/>
    <n v="1"/>
    <n v="0"/>
    <n v="2"/>
    <n v="3"/>
    <n v="1"/>
    <x v="157"/>
    <n v="4"/>
  </r>
  <r>
    <d v="2017-11-26T00:00:00"/>
    <s v="7. Mistrovství města Myslowice - Polsko"/>
    <s v="MVC"/>
    <s v="j"/>
    <s v="To"/>
    <s v="Adam"/>
    <s v="bez"/>
    <x v="0"/>
    <s v="33"/>
    <n v="0"/>
    <n v="0"/>
    <n v="2"/>
    <n v="0"/>
    <n v="0"/>
    <x v="2"/>
    <n v="0"/>
  </r>
  <r>
    <d v="2017-11-26T00:00:00"/>
    <s v="7. Mistrovství města Myslowice - Polsko"/>
    <s v="MVC"/>
    <s v="j"/>
    <s v="Martináková"/>
    <s v="Stela"/>
    <n v="2"/>
    <x v="0"/>
    <s v="36"/>
    <n v="1"/>
    <n v="0"/>
    <n v="1"/>
    <n v="5"/>
    <n v="1"/>
    <x v="0"/>
    <n v="6"/>
  </r>
  <r>
    <d v="2017-11-26T00:00:00"/>
    <s v="7. Mistrovství města Myslowice - Polsko"/>
    <s v="MVC"/>
    <s v="j"/>
    <s v="Kulhánek"/>
    <s v="Adam"/>
    <s v="bez"/>
    <x v="0"/>
    <s v="42"/>
    <n v="1"/>
    <n v="0"/>
    <n v="2"/>
    <n v="0"/>
    <n v="1"/>
    <x v="97"/>
    <n v="1"/>
  </r>
  <r>
    <d v="2017-11-26T00:00:00"/>
    <s v="7. Mistrovství města Myslowice - Polsko"/>
    <s v="MVC"/>
    <s v="j"/>
    <s v="Dryšl"/>
    <s v="Adam"/>
    <n v="5"/>
    <x v="0"/>
    <s v="45"/>
    <n v="2"/>
    <n v="0"/>
    <n v="2"/>
    <n v="0"/>
    <n v="2"/>
    <x v="87"/>
    <n v="2"/>
  </r>
  <r>
    <d v="2017-11-26T00:00:00"/>
    <s v="7. Mistrovství města Myslowice - Polsko"/>
    <s v="MVC"/>
    <s v="j"/>
    <s v="Turek"/>
    <s v="Jakub"/>
    <s v="bez"/>
    <x v="0"/>
    <s v="42"/>
    <n v="0"/>
    <n v="0"/>
    <n v="2"/>
    <n v="0"/>
    <n v="0"/>
    <x v="1"/>
    <n v="0"/>
  </r>
  <r>
    <d v="2017-11-26T00:00:00"/>
    <s v="7. Mistrovství města Myslowice - Polsko"/>
    <s v="MVC"/>
    <s v="j"/>
    <s v="Vrbas"/>
    <s v="Alexandr"/>
    <s v="bez"/>
    <x v="0"/>
    <s v="33"/>
    <n v="0"/>
    <n v="0"/>
    <n v="1"/>
    <n v="0"/>
    <n v="0"/>
    <x v="158"/>
    <n v="0"/>
  </r>
  <r>
    <d v="2017-12-02T00:00:00"/>
    <s v="IX.Vánoční turnaj v judu - Ostrava"/>
    <s v="MC"/>
    <s v="j"/>
    <s v="To"/>
    <s v="Vojtěch"/>
    <n v="2"/>
    <x v="0"/>
    <s v="20"/>
    <n v="1"/>
    <n v="0"/>
    <n v="1"/>
    <n v="3"/>
    <n v="1"/>
    <x v="153"/>
    <n v="4"/>
  </r>
  <r>
    <d v="2017-12-02T00:00:00"/>
    <s v="IX.Vánoční turnaj v judu - Ostrava"/>
    <s v="MC"/>
    <s v="j"/>
    <s v="Kolář"/>
    <s v="Zbyněk"/>
    <n v="1"/>
    <x v="0"/>
    <s v="20"/>
    <n v="2"/>
    <n v="0"/>
    <n v="0"/>
    <n v="4"/>
    <n v="2"/>
    <x v="159"/>
    <n v="6"/>
  </r>
  <r>
    <d v="2017-12-02T00:00:00"/>
    <s v="IX.Vánoční turnaj v judu - Ostrava"/>
    <s v="MC"/>
    <s v="j"/>
    <s v="Obrousík"/>
    <s v="Matouš"/>
    <n v="3"/>
    <x v="0"/>
    <s v="20"/>
    <n v="0"/>
    <n v="0"/>
    <n v="2"/>
    <n v="2"/>
    <n v="0"/>
    <x v="160"/>
    <n v="2"/>
  </r>
  <r>
    <d v="2017-12-02T00:00:00"/>
    <s v="IX.Vánoční turnaj v judu - Ostrava"/>
    <s v="MC"/>
    <s v="j"/>
    <s v="Nuhlíček"/>
    <s v="Michal"/>
    <n v="2"/>
    <x v="0"/>
    <s v="27"/>
    <n v="1"/>
    <n v="0"/>
    <n v="1"/>
    <n v="3"/>
    <n v="1"/>
    <x v="152"/>
    <n v="4"/>
  </r>
  <r>
    <d v="2017-12-02T00:00:00"/>
    <s v="IX.Vánoční turnaj v judu - Ostrava"/>
    <s v="MC"/>
    <s v="j"/>
    <s v="Obrousík"/>
    <s v="Šimon"/>
    <n v="3"/>
    <x v="0"/>
    <s v="27"/>
    <n v="0"/>
    <n v="0"/>
    <n v="2"/>
    <n v="2"/>
    <n v="0"/>
    <x v="161"/>
    <n v="2"/>
  </r>
  <r>
    <d v="2017-12-02T00:00:00"/>
    <s v="IX.Vánoční turnaj v judu - Ostrava"/>
    <s v="MC"/>
    <s v="j"/>
    <s v="Vjaclovský"/>
    <s v="David"/>
    <n v="1"/>
    <x v="0"/>
    <s v="29"/>
    <n v="2"/>
    <n v="0"/>
    <n v="0"/>
    <n v="4"/>
    <n v="2"/>
    <x v="162"/>
    <n v="6"/>
  </r>
  <r>
    <d v="2017-12-02T00:00:00"/>
    <s v="IX.Vánoční turnaj v judu - Ostrava"/>
    <s v="MC"/>
    <s v="j"/>
    <s v="Nuhlíček"/>
    <s v="Jakub"/>
    <n v="1"/>
    <x v="0"/>
    <s v="30"/>
    <n v="2"/>
    <n v="0"/>
    <n v="0"/>
    <n v="4"/>
    <n v="2"/>
    <x v="156"/>
    <n v="6"/>
  </r>
  <r>
    <d v="2017-12-02T00:00:00"/>
    <s v="IX.Vánoční turnaj v judu - Ostrava"/>
    <s v="MC"/>
    <s v="j"/>
    <s v="Kolář"/>
    <s v="Václav"/>
    <n v="2"/>
    <x v="0"/>
    <s v="34"/>
    <n v="1"/>
    <n v="0"/>
    <n v="1"/>
    <n v="3"/>
    <n v="1"/>
    <x v="163"/>
    <n v="4"/>
  </r>
  <r>
    <d v="2017-12-02T00:00:00"/>
    <s v="IX.Vánoční turnaj v judu - Ostrava"/>
    <s v="MC"/>
    <s v="j"/>
    <s v="Pröschl"/>
    <s v="Jakub"/>
    <n v="3"/>
    <x v="0"/>
    <s v="34"/>
    <n v="0"/>
    <n v="0"/>
    <n v="2"/>
    <n v="2"/>
    <n v="0"/>
    <x v="164"/>
    <n v="2"/>
  </r>
  <r>
    <d v="2017-12-02T00:00:00"/>
    <s v="IX.Vánoční turnaj v judu - Ostrava"/>
    <s v="MC"/>
    <s v="j"/>
    <s v="Korytář"/>
    <s v="Daniel"/>
    <n v="3"/>
    <x v="0"/>
    <s v="36"/>
    <n v="0"/>
    <n v="0"/>
    <n v="2"/>
    <n v="2"/>
    <n v="0"/>
    <x v="165"/>
    <n v="2"/>
  </r>
  <r>
    <d v="2017-12-02T00:00:00"/>
    <s v="IX.Vánoční turnaj v judu - Ostrava"/>
    <s v="MC"/>
    <s v="j"/>
    <s v="Stark"/>
    <s v="Vojtěch"/>
    <n v="2"/>
    <x v="0"/>
    <s v="38"/>
    <n v="1"/>
    <n v="0"/>
    <n v="1"/>
    <n v="3"/>
    <n v="1"/>
    <x v="130"/>
    <n v="4"/>
  </r>
  <r>
    <d v="2017-12-02T00:00:00"/>
    <s v="IX.Vánoční turnaj v judu - Ostrava"/>
    <s v="MC"/>
    <s v="j"/>
    <s v="Mikenda"/>
    <s v="Ondřej"/>
    <n v="1"/>
    <x v="0"/>
    <s v="40"/>
    <n v="3"/>
    <n v="0"/>
    <n v="0"/>
    <n v="4"/>
    <n v="3"/>
    <x v="140"/>
    <n v="7"/>
  </r>
  <r>
    <d v="2017-12-02T00:00:00"/>
    <s v="IX.Vánoční turnaj v judu - Ostrava"/>
    <s v="MC"/>
    <s v="j"/>
    <s v="Horák"/>
    <s v="Richard"/>
    <n v="3"/>
    <x v="0"/>
    <s v="40"/>
    <n v="1"/>
    <n v="0"/>
    <n v="2"/>
    <n v="2"/>
    <n v="1"/>
    <x v="166"/>
    <n v="3"/>
  </r>
  <r>
    <d v="2017-12-02T00:00:00"/>
    <s v="IX.Vánoční turnaj v judu - Ostrava"/>
    <s v="MC"/>
    <s v="j"/>
    <s v="Štverka"/>
    <s v="Matyáš"/>
    <n v="3"/>
    <x v="0"/>
    <s v="46"/>
    <n v="1"/>
    <n v="0"/>
    <n v="2"/>
    <n v="2"/>
    <n v="1"/>
    <x v="167"/>
    <n v="3"/>
  </r>
  <r>
    <d v="2017-12-02T00:00:00"/>
    <s v="IX.Vánoční turnaj v judu - Ostrava"/>
    <s v="MC"/>
    <s v="j"/>
    <s v="Baudiš"/>
    <s v="Michal"/>
    <n v="2"/>
    <x v="0"/>
    <s v="46"/>
    <n v="2"/>
    <n v="0"/>
    <n v="1"/>
    <n v="3"/>
    <n v="2"/>
    <x v="134"/>
    <n v="5"/>
  </r>
  <r>
    <d v="2017-12-02T00:00:00"/>
    <s v="IX.Vánoční turnaj v judu - Ostrava"/>
    <s v="MC"/>
    <s v="j"/>
    <s v="Schwarz"/>
    <s v="Šimon"/>
    <n v="1"/>
    <x v="0"/>
    <s v="46"/>
    <n v="3"/>
    <n v="0"/>
    <n v="0"/>
    <n v="4"/>
    <n v="3"/>
    <x v="88"/>
    <n v="7"/>
  </r>
  <r>
    <d v="2017-12-02T00:00:00"/>
    <s v="IX.Vánoční turnaj v judu - Ostrava"/>
    <s v="MC"/>
    <s v="j"/>
    <s v="Buček"/>
    <s v="Daniel"/>
    <n v="4"/>
    <x v="0"/>
    <s v="46"/>
    <n v="0"/>
    <n v="0"/>
    <n v="3"/>
    <n v="0"/>
    <n v="0"/>
    <x v="168"/>
    <n v="0"/>
  </r>
  <r>
    <d v="2017-12-02T00:00:00"/>
    <s v="IX.Vánoční turnaj v judu - Ostrava"/>
    <s v="MC"/>
    <s v="j"/>
    <s v="Šimkovič"/>
    <s v="Ondřej"/>
    <n v="2"/>
    <x v="0"/>
    <s v="50"/>
    <n v="0"/>
    <n v="0"/>
    <n v="2"/>
    <n v="3"/>
    <n v="0"/>
    <x v="169"/>
    <n v="3"/>
  </r>
  <r>
    <d v="2017-12-02T00:00:00"/>
    <s v="IX.Vánoční turnaj v judu - Ostrava"/>
    <s v="MC"/>
    <s v="j"/>
    <s v="Válek"/>
    <s v="Matěj"/>
    <n v="2"/>
    <x v="1"/>
    <s v="40"/>
    <n v="0"/>
    <n v="0"/>
    <n v="2"/>
    <n v="3"/>
    <n v="0"/>
    <x v="135"/>
    <n v="3"/>
  </r>
  <r>
    <d v="2017-12-02T00:00:00"/>
    <s v="IX.Vánoční turnaj v judu - Ostrava"/>
    <s v="MC"/>
    <s v="j"/>
    <s v="Závodný"/>
    <s v="Matyáš"/>
    <n v="1"/>
    <x v="1"/>
    <s v="50"/>
    <n v="3"/>
    <n v="0"/>
    <n v="0"/>
    <n v="4"/>
    <n v="3"/>
    <x v="144"/>
    <n v="7"/>
  </r>
  <r>
    <d v="2017-12-02T00:00:00"/>
    <s v="IX.Vánoční turnaj v judu - Ostrava"/>
    <s v="MC"/>
    <s v="j"/>
    <s v="Brož"/>
    <s v="Ondřej"/>
    <n v="2"/>
    <x v="1"/>
    <s v="50"/>
    <n v="2"/>
    <n v="0"/>
    <n v="1"/>
    <n v="3"/>
    <n v="2"/>
    <x v="170"/>
    <n v="5"/>
  </r>
  <r>
    <d v="2017-12-02T00:00:00"/>
    <s v="IX.Vánoční turnaj v judu - Ostrava"/>
    <s v="MC"/>
    <s v="j"/>
    <s v="Novák"/>
    <s v="Adam"/>
    <n v="4"/>
    <x v="1"/>
    <s v="50"/>
    <n v="0"/>
    <n v="0"/>
    <n v="3"/>
    <n v="0"/>
    <n v="0"/>
    <x v="68"/>
    <n v="0"/>
  </r>
  <r>
    <d v="2017-12-02T00:00:00"/>
    <s v="IX.Vánoční turnaj v judu - Ostrava"/>
    <s v="MC"/>
    <s v="j"/>
    <s v="Čech"/>
    <s v="Jiří"/>
    <n v="4"/>
    <x v="1"/>
    <s v="55"/>
    <n v="0"/>
    <n v="0"/>
    <n v="3"/>
    <n v="0"/>
    <n v="0"/>
    <x v="72"/>
    <n v="0"/>
  </r>
  <r>
    <d v="2017-12-02T00:00:00"/>
    <s v="IX.Vánoční turnaj v judu - Ostrava"/>
    <s v="MC"/>
    <s v="j"/>
    <s v="Mikendová"/>
    <s v="Tereza"/>
    <n v="2"/>
    <x v="2"/>
    <s v="55"/>
    <n v="2"/>
    <n v="0"/>
    <n v="1"/>
    <n v="3"/>
    <n v="2"/>
    <x v="58"/>
    <n v="5"/>
  </r>
  <r>
    <d v="2017-12-02T00:00:00"/>
    <s v="IX.Vánoční turnaj v judu - Ostrava"/>
    <s v="MC"/>
    <s v="j"/>
    <s v="Bulka"/>
    <s v="Vojtěch"/>
    <n v="1"/>
    <x v="3"/>
    <s v="46"/>
    <n v="2"/>
    <n v="0"/>
    <n v="0"/>
    <n v="4"/>
    <n v="2"/>
    <x v="14"/>
    <n v="6"/>
  </r>
  <r>
    <d v="2017-12-02T00:00:00"/>
    <s v="Vánoční turnaj v judu - Karviná"/>
    <s v="MC"/>
    <s v="j"/>
    <s v="Boháček"/>
    <s v="Jan"/>
    <n v="1"/>
    <x v="1"/>
    <s v="38"/>
    <n v="3"/>
    <n v="0"/>
    <n v="0"/>
    <n v="4"/>
    <n v="3"/>
    <x v="63"/>
    <n v="7"/>
  </r>
  <r>
    <d v="2017-12-02T00:00:00"/>
    <s v="Vánoční turnaj v judu - Karviná"/>
    <s v="MC"/>
    <s v="j"/>
    <s v="Boháček"/>
    <s v="Jan"/>
    <n v="1"/>
    <x v="1"/>
    <s v="46"/>
    <n v="2"/>
    <n v="0"/>
    <n v="0"/>
    <n v="4"/>
    <n v="2"/>
    <x v="63"/>
    <n v="6"/>
  </r>
  <r>
    <d v="2017-11-26T00:00:00"/>
    <s v="Velká cena - Karviná"/>
    <s v="VC"/>
    <s v="j"/>
    <s v="Doubek"/>
    <s v="Benjamin"/>
    <n v="3"/>
    <x v="1"/>
    <s v="30"/>
    <n v="0"/>
    <n v="0"/>
    <n v="2"/>
    <n v="3"/>
    <n v="0"/>
    <x v="171"/>
    <n v="3"/>
  </r>
  <r>
    <d v="2017-11-26T00:00:00"/>
    <s v="Velká cena - Karviná"/>
    <s v="VC"/>
    <s v="j"/>
    <s v="Havelka"/>
    <s v="Štěpán"/>
    <s v="bez"/>
    <x v="1"/>
    <s v="34"/>
    <n v="0"/>
    <n v="0"/>
    <n v="2"/>
    <n v="0"/>
    <n v="0"/>
    <x v="172"/>
    <n v="0"/>
  </r>
  <r>
    <d v="2017-11-26T00:00:00"/>
    <s v="Velká cena - Karviná"/>
    <s v="VC"/>
    <s v="j"/>
    <s v="Meixner"/>
    <s v="Michal"/>
    <n v="3"/>
    <x v="1"/>
    <s v="38"/>
    <n v="3"/>
    <n v="0"/>
    <n v="1"/>
    <n v="3"/>
    <n v="3"/>
    <x v="6"/>
    <n v="6"/>
  </r>
  <r>
    <d v="2017-11-26T00:00:00"/>
    <s v="Velká cena - Karviná"/>
    <s v="VC"/>
    <s v="j"/>
    <s v="Čebík"/>
    <s v="Filip"/>
    <n v="1"/>
    <x v="1"/>
    <s v="42"/>
    <n v="5"/>
    <n v="0"/>
    <n v="0"/>
    <n v="6"/>
    <n v="5"/>
    <x v="4"/>
    <n v="11"/>
  </r>
  <r>
    <d v="2017-11-26T00:00:00"/>
    <s v="Velká cena - Karviná"/>
    <s v="VC"/>
    <s v="j"/>
    <s v="Caletka"/>
    <s v="Michal"/>
    <n v="3"/>
    <x v="1"/>
    <s v="42"/>
    <n v="2"/>
    <n v="0"/>
    <n v="1"/>
    <n v="3"/>
    <n v="2"/>
    <x v="65"/>
    <n v="5"/>
  </r>
  <r>
    <d v="2017-11-26T00:00:00"/>
    <s v="Velká cena - Karviná"/>
    <s v="VC"/>
    <s v="j"/>
    <s v="Kolář"/>
    <s v="Vojtěch"/>
    <s v="bez"/>
    <x v="1"/>
    <s v="42"/>
    <n v="1"/>
    <n v="0"/>
    <n v="2"/>
    <n v="0"/>
    <n v="1"/>
    <x v="62"/>
    <n v="1"/>
  </r>
  <r>
    <d v="2017-11-26T00:00:00"/>
    <s v="Velká cena - Karviná"/>
    <s v="VC"/>
    <s v="j"/>
    <s v="Wilkus"/>
    <s v="Richard"/>
    <n v="3"/>
    <x v="1"/>
    <s v="46"/>
    <n v="2"/>
    <n v="0"/>
    <n v="2"/>
    <n v="3"/>
    <n v="2"/>
    <x v="73"/>
    <n v="5"/>
  </r>
  <r>
    <d v="2017-11-26T00:00:00"/>
    <s v="Velká cena - Karviná"/>
    <s v="VC"/>
    <s v="j"/>
    <s v="Hegner"/>
    <s v="Leoš"/>
    <n v="4"/>
    <x v="1"/>
    <s v="46"/>
    <n v="1"/>
    <n v="0"/>
    <n v="3"/>
    <n v="0"/>
    <n v="1"/>
    <x v="70"/>
    <n v="1"/>
  </r>
  <r>
    <d v="2017-11-26T00:00:00"/>
    <s v="Velká cena - Karviná"/>
    <s v="VC"/>
    <s v="j"/>
    <s v="Huvar"/>
    <s v="Jakub"/>
    <n v="1"/>
    <x v="1"/>
    <s v="46"/>
    <n v="4"/>
    <n v="0"/>
    <n v="1"/>
    <n v="6"/>
    <n v="4"/>
    <x v="5"/>
    <n v="10"/>
  </r>
  <r>
    <d v="2017-11-26T00:00:00"/>
    <s v="Velká cena - Karviná"/>
    <s v="VC"/>
    <s v="j"/>
    <s v="Caletka"/>
    <s v="Petr"/>
    <n v="2"/>
    <x v="1"/>
    <s v="46"/>
    <n v="3"/>
    <n v="0"/>
    <n v="1"/>
    <n v="5"/>
    <n v="3"/>
    <x v="69"/>
    <n v="8"/>
  </r>
  <r>
    <d v="2017-11-26T00:00:00"/>
    <s v="Velká cena - Karviná"/>
    <s v="VC"/>
    <s v="j"/>
    <s v="Čech"/>
    <s v="Jiří"/>
    <n v="3"/>
    <x v="1"/>
    <s v="50"/>
    <n v="1"/>
    <n v="0"/>
    <n v="2"/>
    <n v="3"/>
    <n v="1"/>
    <x v="72"/>
    <n v="4"/>
  </r>
  <r>
    <d v="2017-11-26T00:00:00"/>
    <s v="Velká cena - Karviná"/>
    <s v="VC"/>
    <s v="j"/>
    <s v="Tomek"/>
    <s v="David"/>
    <n v="3"/>
    <x v="1"/>
    <s v="55"/>
    <n v="3"/>
    <n v="0"/>
    <n v="1"/>
    <n v="3"/>
    <n v="3"/>
    <x v="129"/>
    <n v="6"/>
  </r>
  <r>
    <d v="2017-11-26T00:00:00"/>
    <s v="Velká cena - Karviná"/>
    <s v="VC"/>
    <s v="j"/>
    <s v="Neckář"/>
    <s v="Matěj"/>
    <n v="2"/>
    <x v="1"/>
    <s v="55"/>
    <n v="2"/>
    <n v="0"/>
    <n v="1"/>
    <n v="5"/>
    <n v="2"/>
    <x v="105"/>
    <n v="7"/>
  </r>
  <r>
    <d v="2017-11-26T00:00:00"/>
    <s v="Velká cena - Karviná"/>
    <s v="VC"/>
    <s v="j"/>
    <s v="Zakaryan"/>
    <s v="Erik"/>
    <n v="4"/>
    <x v="1"/>
    <s v="+60"/>
    <n v="0"/>
    <n v="0"/>
    <n v="3"/>
    <n v="0"/>
    <n v="0"/>
    <x v="173"/>
    <n v="0"/>
  </r>
  <r>
    <d v="2017-11-26T00:00:00"/>
    <s v="Velká cena - Karviná"/>
    <s v="VC"/>
    <s v="j"/>
    <s v="Rapčanová"/>
    <s v="Silvie"/>
    <n v="1"/>
    <x v="2"/>
    <s v="32"/>
    <n v="2"/>
    <n v="0"/>
    <n v="0"/>
    <n v="6"/>
    <n v="2"/>
    <x v="8"/>
    <n v="8"/>
  </r>
  <r>
    <d v="2017-11-26T00:00:00"/>
    <s v="Velká cena - Karviná"/>
    <s v="VC"/>
    <s v="j"/>
    <s v="Rapčanová"/>
    <s v="Alice"/>
    <n v="2"/>
    <x v="2"/>
    <s v="40"/>
    <n v="0"/>
    <n v="0"/>
    <n v="2"/>
    <n v="5"/>
    <n v="0"/>
    <x v="56"/>
    <n v="5"/>
  </r>
  <r>
    <d v="2017-11-26T00:00:00"/>
    <s v="Velká cena - Karviná"/>
    <s v="VC"/>
    <s v="j"/>
    <s v="Rodryčová"/>
    <s v="Adéla"/>
    <n v="3"/>
    <x v="2"/>
    <s v="48"/>
    <n v="2"/>
    <n v="0"/>
    <n v="2"/>
    <n v="3"/>
    <n v="2"/>
    <x v="57"/>
    <n v="5"/>
  </r>
  <r>
    <d v="2017-11-26T00:00:00"/>
    <s v="Velká cena - Karviná"/>
    <s v="VC"/>
    <s v="j"/>
    <s v="Mikendová"/>
    <s v="Tereza"/>
    <n v="1"/>
    <x v="2"/>
    <s v="52"/>
    <n v="2"/>
    <n v="0"/>
    <n v="0"/>
    <n v="6"/>
    <n v="2"/>
    <x v="58"/>
    <n v="8"/>
  </r>
  <r>
    <d v="2017-11-26T00:00:00"/>
    <s v="Velká cena - Karviná"/>
    <s v="VC"/>
    <s v="j"/>
    <s v="Vavřínová"/>
    <s v="Pavla"/>
    <n v="2"/>
    <x v="2"/>
    <s v="52"/>
    <n v="1"/>
    <n v="0"/>
    <n v="1"/>
    <n v="5"/>
    <n v="1"/>
    <x v="138"/>
    <n v="6"/>
  </r>
  <r>
    <d v="2017-11-26T00:00:00"/>
    <s v="Velká cena - Karviná"/>
    <s v="VC"/>
    <s v="j"/>
    <s v="Kuželová"/>
    <s v="Dominika"/>
    <n v="1"/>
    <x v="2"/>
    <s v="57"/>
    <n v="2"/>
    <n v="0"/>
    <n v="0"/>
    <n v="6"/>
    <n v="2"/>
    <x v="9"/>
    <n v="8"/>
  </r>
  <r>
    <d v="2017-11-26T00:00:00"/>
    <s v="Velká cena - Karviná"/>
    <s v="VC"/>
    <s v="j"/>
    <s v="Bulka"/>
    <s v="Vojtěch"/>
    <n v="1"/>
    <x v="3"/>
    <s v="46"/>
    <n v="4"/>
    <n v="0"/>
    <n v="0"/>
    <n v="6"/>
    <n v="4"/>
    <x v="14"/>
    <n v="10"/>
  </r>
  <r>
    <d v="2017-11-26T00:00:00"/>
    <s v="Velká cena - Karviná"/>
    <s v="VC"/>
    <s v="j"/>
    <s v="Kolář"/>
    <s v="Daniel"/>
    <n v="2"/>
    <x v="3"/>
    <s v="50"/>
    <n v="1"/>
    <n v="0"/>
    <n v="1"/>
    <n v="5"/>
    <n v="1"/>
    <x v="13"/>
    <n v="6"/>
  </r>
  <r>
    <d v="2017-11-26T00:00:00"/>
    <s v="Velká cena - Karviná"/>
    <s v="VC"/>
    <s v="j"/>
    <s v="Kršňák"/>
    <s v="Filip"/>
    <n v="2"/>
    <x v="3"/>
    <s v="55"/>
    <n v="2"/>
    <n v="0"/>
    <n v="1"/>
    <n v="5"/>
    <n v="2"/>
    <x v="148"/>
    <n v="7"/>
  </r>
  <r>
    <d v="2017-11-26T00:00:00"/>
    <s v="Velká cena - Karviná"/>
    <s v="VC"/>
    <s v="j"/>
    <s v="Boháč"/>
    <s v="Adam"/>
    <n v="4"/>
    <x v="3"/>
    <s v="55"/>
    <n v="0"/>
    <n v="0"/>
    <n v="3"/>
    <n v="0"/>
    <n v="0"/>
    <x v="85"/>
    <n v="0"/>
  </r>
  <r>
    <d v="2017-11-05T00:00:00"/>
    <s v="Krajský přebor benjamínků - Ostrava"/>
    <s v="PK"/>
    <s v="j"/>
    <s v="Pavlík"/>
    <s v="Lukáš"/>
    <n v="2"/>
    <x v="0"/>
    <s v="55"/>
    <n v="2"/>
    <n v="0"/>
    <n v="1"/>
    <n v="5"/>
    <n v="2"/>
    <x v="174"/>
    <n v="7"/>
  </r>
  <r>
    <d v="2017-11-05T00:00:00"/>
    <s v="Krajský přebor benjamínků - Ostrava"/>
    <s v="PK"/>
    <s v="j"/>
    <s v="Pospíšil"/>
    <s v="Jan"/>
    <n v="3"/>
    <x v="0"/>
    <s v="42"/>
    <n v="3"/>
    <n v="0"/>
    <n v="1"/>
    <n v="3"/>
    <n v="3"/>
    <x v="86"/>
    <n v="6"/>
  </r>
  <r>
    <d v="2017-11-05T00:00:00"/>
    <s v="Krajský přebor benjamínků - Ostrava"/>
    <s v="PK"/>
    <s v="j"/>
    <s v="Šotola"/>
    <s v="Kryštof"/>
    <n v="5"/>
    <x v="0"/>
    <s v="42"/>
    <n v="1"/>
    <n v="0"/>
    <n v="2"/>
    <n v="0"/>
    <n v="1"/>
    <x v="133"/>
    <n v="1"/>
  </r>
  <r>
    <d v="2017-11-05T00:00:00"/>
    <s v="Krajský přebor benjamínků - Ostrava"/>
    <s v="PK"/>
    <s v="j"/>
    <s v="To"/>
    <s v="Adam"/>
    <n v="7"/>
    <x v="0"/>
    <s v="34"/>
    <n v="1"/>
    <n v="0"/>
    <n v="2"/>
    <n v="0"/>
    <n v="1"/>
    <x v="2"/>
    <n v="1"/>
  </r>
  <r>
    <d v="2017-11-05T00:00:00"/>
    <s v="Krajský přebor benjamínků - Ostrava"/>
    <s v="PK"/>
    <s v="j"/>
    <s v="Mikenda"/>
    <s v="Ondřej"/>
    <n v="7"/>
    <x v="0"/>
    <s v="42"/>
    <n v="1"/>
    <n v="0"/>
    <n v="2"/>
    <n v="0"/>
    <n v="1"/>
    <x v="140"/>
    <n v="1"/>
  </r>
  <r>
    <d v="2017-11-05T00:00:00"/>
    <s v="Krajský přebor benjamínků - Ostrava"/>
    <s v="PK"/>
    <s v="j"/>
    <s v="Jahodová"/>
    <s v="Petra"/>
    <n v="5"/>
    <x v="0"/>
    <s v="42"/>
    <n v="0"/>
    <n v="0"/>
    <n v="4"/>
    <n v="0"/>
    <n v="0"/>
    <x v="175"/>
    <n v="0"/>
  </r>
  <r>
    <d v="2017-11-05T00:00:00"/>
    <s v="Krajský přebor benjamínků - Ostrava"/>
    <s v="PK"/>
    <s v="j"/>
    <s v="Tichý"/>
    <s v="Ondřej"/>
    <n v="7"/>
    <x v="0"/>
    <s v="38"/>
    <n v="0"/>
    <n v="0"/>
    <n v="2"/>
    <n v="0"/>
    <n v="0"/>
    <x v="176"/>
    <n v="0"/>
  </r>
  <r>
    <d v="2017-11-05T00:00:00"/>
    <s v="Krajský přebor benjamínků - Ostrava"/>
    <s v="PK"/>
    <s v="j"/>
    <s v="Přichystal"/>
    <s v="Leon"/>
    <s v="bez"/>
    <x v="0"/>
    <s v="27"/>
    <n v="0"/>
    <n v="0"/>
    <n v="1"/>
    <n v="0"/>
    <n v="0"/>
    <x v="124"/>
    <n v="0"/>
  </r>
  <r>
    <d v="2017-11-05T00:00:00"/>
    <s v="Krajský přebor benjamínků - Ostrava"/>
    <s v="PK"/>
    <s v="j"/>
    <s v="Bechný"/>
    <s v="Adam"/>
    <n v="7"/>
    <x v="0"/>
    <s v="24"/>
    <n v="0"/>
    <n v="0"/>
    <n v="2"/>
    <n v="0"/>
    <n v="0"/>
    <x v="177"/>
    <n v="0"/>
  </r>
  <r>
    <d v="2017-11-05T00:00:00"/>
    <s v="Krajský přebor benjamínků - Ostrava"/>
    <s v="PK"/>
    <s v="j"/>
    <s v="Ciora"/>
    <s v="Jakub"/>
    <n v="5"/>
    <x v="0"/>
    <s v="27"/>
    <n v="1"/>
    <n v="0"/>
    <n v="2"/>
    <n v="0"/>
    <n v="1"/>
    <x v="93"/>
    <n v="1"/>
  </r>
  <r>
    <d v="2017-11-05T00:00:00"/>
    <s v="Krajský přebor benjamínků - Ostrava"/>
    <s v="PK"/>
    <s v="j"/>
    <s v="Přidal"/>
    <s v="Ladislav"/>
    <n v="2"/>
    <x v="0"/>
    <s v="24"/>
    <n v="1"/>
    <n v="0"/>
    <n v="1"/>
    <n v="5"/>
    <n v="1"/>
    <x v="178"/>
    <n v="6"/>
  </r>
  <r>
    <d v="2017-11-05T00:00:00"/>
    <s v="Krajský přebor benjamínků - Ostrava"/>
    <s v="PK"/>
    <s v="j"/>
    <s v="Fojtík"/>
    <s v="Jiří"/>
    <n v="4"/>
    <x v="0"/>
    <s v="27"/>
    <n v="1"/>
    <n v="0"/>
    <n v="3"/>
    <n v="0"/>
    <n v="1"/>
    <x v="149"/>
    <n v="1"/>
  </r>
  <r>
    <d v="2017-11-05T00:00:00"/>
    <s v="Krajský přebor benjamínků - Ostrava"/>
    <s v="PK"/>
    <s v="j"/>
    <s v="Lysický"/>
    <s v="Sebastian"/>
    <s v="bez"/>
    <x v="0"/>
    <s v="30"/>
    <n v="0"/>
    <n v="0"/>
    <n v="1"/>
    <n v="0"/>
    <n v="0"/>
    <x v="179"/>
    <n v="0"/>
  </r>
  <r>
    <d v="2017-11-05T00:00:00"/>
    <s v="Krajský přebor benjamínků - Ostrava"/>
    <s v="PK"/>
    <s v="j"/>
    <s v="Vrbas"/>
    <s v="Alexandr"/>
    <s v="bez"/>
    <x v="0"/>
    <s v="34"/>
    <n v="0"/>
    <n v="0"/>
    <n v="1"/>
    <n v="0"/>
    <n v="0"/>
    <x v="158"/>
    <n v="0"/>
  </r>
  <r>
    <d v="2017-11-05T00:00:00"/>
    <s v="Krajský přebor benjamínků - Ostrava"/>
    <s v="PK"/>
    <s v="j"/>
    <s v="Bechný"/>
    <s v="Martin"/>
    <n v="7"/>
    <x v="0"/>
    <s v="34"/>
    <n v="1"/>
    <n v="0"/>
    <n v="2"/>
    <n v="0"/>
    <n v="1"/>
    <x v="180"/>
    <n v="1"/>
  </r>
  <r>
    <d v="2017-11-05T00:00:00"/>
    <s v="Krajský přebor benjamínků - Ostrava"/>
    <s v="PK"/>
    <s v="j"/>
    <s v="Schotli"/>
    <s v="Josef"/>
    <s v="bez"/>
    <x v="0"/>
    <s v="38"/>
    <n v="0"/>
    <n v="0"/>
    <n v="2"/>
    <n v="0"/>
    <n v="0"/>
    <x v="139"/>
    <n v="0"/>
  </r>
  <r>
    <d v="2017-11-05T00:00:00"/>
    <s v="Krajský přebor benjamínků - Ostrava"/>
    <s v="PK"/>
    <s v="j"/>
    <s v="Malinovský"/>
    <s v="Jiří"/>
    <s v="bez"/>
    <x v="0"/>
    <s v="38"/>
    <n v="0"/>
    <n v="0"/>
    <n v="2"/>
    <n v="0"/>
    <n v="0"/>
    <x v="154"/>
    <n v="0"/>
  </r>
  <r>
    <d v="2017-11-05T00:00:00"/>
    <s v="Krajský přebor benjamínků - Ostrava"/>
    <s v="PK"/>
    <s v="j"/>
    <s v="Kulhánek"/>
    <s v="Adam"/>
    <n v="2"/>
    <x v="0"/>
    <s v="42"/>
    <n v="3"/>
    <n v="0"/>
    <n v="1"/>
    <n v="5"/>
    <n v="3"/>
    <x v="97"/>
    <n v="8"/>
  </r>
  <r>
    <d v="2017-11-05T00:00:00"/>
    <s v="Krajský přebor benjamínků - Ostrava"/>
    <s v="PK"/>
    <s v="j"/>
    <s v="Dryšl"/>
    <s v="Adam"/>
    <s v="bez"/>
    <x v="0"/>
    <s v="42"/>
    <n v="0"/>
    <n v="0"/>
    <n v="1"/>
    <n v="0"/>
    <n v="0"/>
    <x v="87"/>
    <n v="0"/>
  </r>
  <r>
    <d v="2017-11-05T00:00:00"/>
    <s v="Krajský přebor benjamínků - Ostrava"/>
    <s v="PK"/>
    <s v="j"/>
    <s v="Kocmanová"/>
    <s v="Lucie"/>
    <n v="3"/>
    <x v="0"/>
    <s v="30"/>
    <n v="2"/>
    <n v="0"/>
    <n v="2"/>
    <n v="3"/>
    <n v="2"/>
    <x v="123"/>
    <n v="5"/>
  </r>
  <r>
    <d v="2017-11-05T00:00:00"/>
    <s v="Krajský přebor benjamínků - Ostrava"/>
    <s v="PK"/>
    <s v="j"/>
    <s v="Krčmář"/>
    <s v="Michal"/>
    <s v="bez"/>
    <x v="0"/>
    <s v="24"/>
    <n v="0"/>
    <n v="0"/>
    <n v="1"/>
    <n v="0"/>
    <n v="0"/>
    <x v="181"/>
    <n v="0"/>
  </r>
  <r>
    <d v="2017-11-05T00:00:00"/>
    <s v="Krajský přebor benjamínků - Ostrava"/>
    <s v="PK"/>
    <s v="j"/>
    <s v="Nováček"/>
    <s v="Nicolas"/>
    <n v="3"/>
    <x v="0"/>
    <s v="27"/>
    <n v="3"/>
    <n v="0"/>
    <n v="1"/>
    <n v="3"/>
    <n v="3"/>
    <x v="182"/>
    <n v="6"/>
  </r>
  <r>
    <d v="2017-11-05T00:00:00"/>
    <s v="Krajský přebor benjamínků - Ostrava"/>
    <s v="PK"/>
    <s v="j"/>
    <s v="Kuluris"/>
    <s v="Manolis"/>
    <n v="4"/>
    <x v="0"/>
    <s v="27"/>
    <n v="1"/>
    <n v="0"/>
    <n v="3"/>
    <n v="0"/>
    <n v="1"/>
    <x v="126"/>
    <n v="1"/>
  </r>
  <r>
    <d v="2017-11-05T00:00:00"/>
    <s v="Krajský přebor benjamínků - Ostrava"/>
    <s v="PK"/>
    <s v="j"/>
    <s v="Huvar"/>
    <s v="Matyáš"/>
    <n v="1"/>
    <x v="0"/>
    <s v="34"/>
    <n v="2"/>
    <n v="0"/>
    <n v="0"/>
    <n v="6"/>
    <n v="2"/>
    <x v="94"/>
    <n v="8"/>
  </r>
  <r>
    <d v="2017-11-05T00:00:00"/>
    <s v="Krajský přebor benjamínků - Ostrava"/>
    <s v="PK"/>
    <s v="j"/>
    <s v="Stark"/>
    <s v="Vojtěch"/>
    <n v="1"/>
    <x v="0"/>
    <s v="38"/>
    <n v="4"/>
    <n v="0"/>
    <n v="0"/>
    <n v="6"/>
    <n v="4"/>
    <x v="130"/>
    <n v="10"/>
  </r>
  <r>
    <d v="2017-11-05T00:00:00"/>
    <s v="Krajský přebor benjamínků - Ostrava"/>
    <s v="PK"/>
    <s v="j"/>
    <s v="Mařec"/>
    <s v="Tomáš"/>
    <n v="3"/>
    <x v="0"/>
    <s v="27"/>
    <n v="2"/>
    <n v="0"/>
    <n v="2"/>
    <n v="3"/>
    <n v="2"/>
    <x v="125"/>
    <n v="5"/>
  </r>
  <r>
    <d v="2017-11-05T00:00:00"/>
    <s v="Krajský přebor benjamínků - Ostrava"/>
    <s v="PK"/>
    <s v="j"/>
    <s v="Krčmář"/>
    <s v="Matěj"/>
    <s v="bez"/>
    <x v="0"/>
    <s v="30"/>
    <n v="0"/>
    <n v="0"/>
    <n v="1"/>
    <n v="0"/>
    <n v="0"/>
    <x v="183"/>
    <n v="0"/>
  </r>
  <r>
    <d v="2017-11-05T00:00:00"/>
    <s v="Krajský přebor benjamínků - Ostrava"/>
    <s v="PK"/>
    <s v="j"/>
    <s v="Sládek"/>
    <s v="Maxmilián"/>
    <s v="bez"/>
    <x v="0"/>
    <s v="34"/>
    <n v="0"/>
    <n v="0"/>
    <n v="1"/>
    <n v="0"/>
    <n v="0"/>
    <x v="184"/>
    <n v="0"/>
  </r>
  <r>
    <d v="2017-11-05T00:00:00"/>
    <s v="Krajský přebor benjamínků - Ostrava"/>
    <s v="PK"/>
    <s v="j"/>
    <s v="Chmela"/>
    <s v="Tomáš"/>
    <n v="5"/>
    <x v="0"/>
    <s v="38"/>
    <n v="1"/>
    <n v="0"/>
    <n v="1"/>
    <n v="0"/>
    <n v="1"/>
    <x v="96"/>
    <n v="1"/>
  </r>
  <r>
    <d v="2017-11-05T00:00:00"/>
    <s v="Krajský přebor benjamínků - Ostrava"/>
    <s v="PK"/>
    <s v="j"/>
    <s v="Zwilling"/>
    <s v="Šimon"/>
    <n v="1"/>
    <x v="0"/>
    <s v="38"/>
    <n v="3"/>
    <n v="0"/>
    <n v="0"/>
    <n v="6"/>
    <n v="3"/>
    <x v="128"/>
    <n v="9"/>
  </r>
  <r>
    <d v="2017-11-05T00:00:00"/>
    <s v="Krajský přebor benjamínků - Ostrava"/>
    <s v="PK"/>
    <s v="j"/>
    <s v="Seibert"/>
    <s v="Marian"/>
    <n v="2"/>
    <x v="0"/>
    <s v="42"/>
    <n v="3"/>
    <n v="0"/>
    <n v="1"/>
    <n v="5"/>
    <n v="3"/>
    <x v="3"/>
    <n v="8"/>
  </r>
  <r>
    <d v="2017-11-05T00:00:00"/>
    <s v="Krajský přebor benjamínků - Ostrava"/>
    <s v="PK"/>
    <s v="j"/>
    <s v="Šotola"/>
    <s v="Kryštof"/>
    <n v="5"/>
    <x v="0"/>
    <s v="46"/>
    <n v="1"/>
    <n v="0"/>
    <n v="2"/>
    <n v="0"/>
    <n v="1"/>
    <x v="133"/>
    <n v="1"/>
  </r>
  <r>
    <d v="2017-11-05T00:00:00"/>
    <s v="Krajský přebor benjamínků - Ostrava"/>
    <s v="PK"/>
    <s v="j"/>
    <s v="Vlk"/>
    <s v="František"/>
    <n v="2"/>
    <x v="0"/>
    <s v="50"/>
    <n v="0"/>
    <n v="0"/>
    <n v="2"/>
    <n v="5"/>
    <n v="0"/>
    <x v="110"/>
    <n v="5"/>
  </r>
  <r>
    <d v="2017-11-05T00:00:00"/>
    <s v="Krajský přebor benjamínků - Ostrava"/>
    <s v="PK"/>
    <s v="j"/>
    <s v="Martináková"/>
    <s v="Stela"/>
    <n v="1"/>
    <x v="0"/>
    <s v="34"/>
    <n v="4"/>
    <n v="0"/>
    <n v="0"/>
    <n v="6"/>
    <n v="4"/>
    <x v="0"/>
    <n v="10"/>
  </r>
  <r>
    <d v="2017-11-05T00:00:00"/>
    <s v="Krajský přebor benjamínků - Ostrava"/>
    <s v="PK"/>
    <s v="j"/>
    <s v="Kaszperová"/>
    <s v="Kristýna"/>
    <n v="2"/>
    <x v="0"/>
    <s v="42"/>
    <n v="3"/>
    <n v="0"/>
    <n v="1"/>
    <n v="5"/>
    <n v="3"/>
    <x v="98"/>
    <n v="8"/>
  </r>
  <r>
    <d v="2017-12-09T00:00:00"/>
    <s v="I. Memoriał Trenera Edwarda Faciejewa"/>
    <s v="MVC"/>
    <s v="j"/>
    <s v="Čebík"/>
    <s v="Filip"/>
    <n v="1"/>
    <x v="1"/>
    <s v="42"/>
    <n v="3"/>
    <n v="0"/>
    <n v="0"/>
    <n v="6"/>
    <n v="3"/>
    <x v="4"/>
    <n v="9"/>
  </r>
  <r>
    <d v="2017-12-09T00:00:00"/>
    <s v="I. Memoriał Trenera Edwarda Faciejewa"/>
    <s v="MVC"/>
    <s v="j"/>
    <s v="Mikendová"/>
    <s v="Tereza"/>
    <n v="1"/>
    <x v="2"/>
    <s v="52"/>
    <n v="3"/>
    <n v="0"/>
    <n v="0"/>
    <n v="6"/>
    <n v="3"/>
    <x v="58"/>
    <n v="9"/>
  </r>
  <r>
    <d v="2017-12-09T00:00:00"/>
    <s v="I. Memoriał Trenera Edwarda Faciejewa"/>
    <s v="MVC"/>
    <s v="j"/>
    <s v="Rapčanová"/>
    <s v="Alice"/>
    <n v="1"/>
    <x v="2"/>
    <s v="40"/>
    <n v="3"/>
    <n v="0"/>
    <n v="0"/>
    <n v="6"/>
    <n v="3"/>
    <x v="56"/>
    <n v="9"/>
  </r>
  <r>
    <d v="2017-12-09T00:00:00"/>
    <s v="I. Memoriał Trenera Edwarda Faciejewa"/>
    <s v="MVC"/>
    <s v="j"/>
    <s v="Novák"/>
    <s v="Adam"/>
    <n v="2"/>
    <x v="1"/>
    <s v="55"/>
    <n v="3"/>
    <n v="0"/>
    <n v="1"/>
    <n v="5"/>
    <n v="3"/>
    <x v="68"/>
    <n v="8"/>
  </r>
  <r>
    <d v="2017-12-09T00:00:00"/>
    <s v="I. Memoriał Trenera Edwarda Faciejewa"/>
    <s v="MVC"/>
    <s v="j"/>
    <s v="Kuželová"/>
    <s v="Dominika"/>
    <n v="2"/>
    <x v="1"/>
    <s v="52"/>
    <n v="2"/>
    <n v="0"/>
    <n v="1"/>
    <n v="5"/>
    <n v="2"/>
    <x v="9"/>
    <n v="7"/>
  </r>
  <r>
    <d v="2017-12-09T00:00:00"/>
    <s v="I. Memoriał Trenera Edwarda Faciejewa"/>
    <s v="MVC"/>
    <s v="j"/>
    <s v="Rapčanová"/>
    <s v="Silvie"/>
    <n v="2"/>
    <x v="2"/>
    <s v="33"/>
    <n v="2"/>
    <n v="0"/>
    <n v="1"/>
    <n v="5"/>
    <n v="2"/>
    <x v="8"/>
    <n v="7"/>
  </r>
  <r>
    <d v="2017-12-09T00:00:00"/>
    <s v="I. Memoriał Trenera Edwarda Faciejewa"/>
    <s v="MVC"/>
    <s v="j"/>
    <s v="Válek"/>
    <s v="Matěj"/>
    <n v="2"/>
    <x v="1"/>
    <s v="36"/>
    <n v="1"/>
    <n v="0"/>
    <n v="1"/>
    <n v="5"/>
    <n v="1"/>
    <x v="135"/>
    <n v="6"/>
  </r>
  <r>
    <d v="2017-12-09T00:00:00"/>
    <s v="I. Memoriał Trenera Edwarda Faciejewa"/>
    <s v="MVC"/>
    <s v="j"/>
    <s v="Čech"/>
    <s v="Jiří"/>
    <n v="3"/>
    <x v="1"/>
    <s v="50"/>
    <n v="1"/>
    <n v="0"/>
    <n v="2"/>
    <n v="3"/>
    <n v="1"/>
    <x v="72"/>
    <n v="4"/>
  </r>
  <r>
    <d v="2017-12-09T00:00:00"/>
    <s v="I. Memoriał Trenera Edwarda Faciejewa"/>
    <s v="MVC"/>
    <s v="j"/>
    <s v="Meixner"/>
    <s v="Michal"/>
    <n v="3"/>
    <x v="1"/>
    <s v="39"/>
    <n v="1"/>
    <n v="0"/>
    <n v="2"/>
    <n v="3"/>
    <n v="1"/>
    <x v="6"/>
    <n v="4"/>
  </r>
  <r>
    <d v="2017-12-09T00:00:00"/>
    <s v="I. Memoriał Trenera Edwarda Faciejewa"/>
    <s v="MVC"/>
    <s v="j"/>
    <s v="Čerchla"/>
    <s v="Michal"/>
    <n v="3"/>
    <x v="1"/>
    <s v="50"/>
    <n v="1"/>
    <n v="0"/>
    <n v="2"/>
    <n v="3"/>
    <n v="1"/>
    <x v="7"/>
    <n v="4"/>
  </r>
  <r>
    <d v="2017-12-09T00:00:00"/>
    <s v="I. Memoriał Trenera Edwarda Faciejewa"/>
    <s v="MVC"/>
    <s v="j"/>
    <s v="Fulneček"/>
    <s v="Šimon"/>
    <n v="3"/>
    <x v="1"/>
    <s v="+66"/>
    <n v="0"/>
    <n v="0"/>
    <n v="2"/>
    <n v="3"/>
    <n v="0"/>
    <x v="76"/>
    <n v="3"/>
  </r>
  <r>
    <d v="2017-12-09T00:00:00"/>
    <s v="I. Memoriał Trenera Edwarda Faciejewa"/>
    <s v="MVC"/>
    <s v="j"/>
    <s v="Vavřínová"/>
    <s v="Pavla"/>
    <n v="3"/>
    <x v="2"/>
    <s v="52"/>
    <n v="1"/>
    <n v="0"/>
    <n v="2"/>
    <n v="3"/>
    <n v="1"/>
    <x v="138"/>
    <n v="4"/>
  </r>
  <r>
    <d v="2017-12-09T00:00:00"/>
    <s v="I. Memoriał Trenera Edwarda Faciejewa"/>
    <s v="MVC"/>
    <s v="j"/>
    <s v="Caletka"/>
    <s v="Michal"/>
    <n v="4"/>
    <x v="1"/>
    <s v="42"/>
    <n v="0"/>
    <n v="0"/>
    <n v="3"/>
    <n v="0"/>
    <n v="0"/>
    <x v="65"/>
    <n v="0"/>
  </r>
  <r>
    <d v="2017-12-09T00:00:00"/>
    <s v="I. Memoriał Trenera Edwarda Faciejewa"/>
    <s v="MVC"/>
    <s v="j"/>
    <s v="Závodný"/>
    <s v="Matyáš"/>
    <s v="bez"/>
    <x v="1"/>
    <s v="50"/>
    <n v="0"/>
    <n v="0"/>
    <n v="2"/>
    <n v="0"/>
    <n v="0"/>
    <x v="144"/>
    <n v="0"/>
  </r>
  <r>
    <d v="2017-12-09T00:00:00"/>
    <s v="I. Memoriał Trenera Edwarda Faciejewa"/>
    <s v="MVC"/>
    <s v="j"/>
    <s v="Caletka"/>
    <s v="Petr"/>
    <s v="bez"/>
    <x v="1"/>
    <s v="50"/>
    <n v="0"/>
    <n v="0"/>
    <n v="2"/>
    <n v="0"/>
    <n v="0"/>
    <x v="69"/>
    <n v="0"/>
  </r>
  <r>
    <d v="2017-12-09T00:00:00"/>
    <s v="I. Memoriał Trenera Edwarda Faciejewa"/>
    <s v="MVC"/>
    <s v="j"/>
    <s v="Schotli"/>
    <s v="Josef"/>
    <n v="2"/>
    <x v="0"/>
    <s v="36"/>
    <n v="3"/>
    <n v="0"/>
    <n v="2"/>
    <n v="5"/>
    <n v="3"/>
    <x v="139"/>
    <n v="8"/>
  </r>
  <r>
    <d v="2017-12-09T00:00:00"/>
    <s v="I. Memoriał Trenera Edwarda Faciejewa"/>
    <s v="MVC"/>
    <s v="j"/>
    <s v="Kulhánek"/>
    <s v="Adam"/>
    <n v="3"/>
    <x v="0"/>
    <s v="42"/>
    <n v="3"/>
    <n v="0"/>
    <n v="1"/>
    <n v="3"/>
    <n v="3"/>
    <x v="97"/>
    <n v="6"/>
  </r>
  <r>
    <d v="2017-12-09T00:00:00"/>
    <s v="I. Memoriał Trenera Edwarda Faciejewa"/>
    <s v="MVC"/>
    <s v="j"/>
    <s v="Martináková"/>
    <s v="Stela"/>
    <n v="2"/>
    <x v="0"/>
    <s v="33"/>
    <n v="2"/>
    <n v="0"/>
    <n v="1"/>
    <n v="5"/>
    <n v="2"/>
    <x v="0"/>
    <n v="7"/>
  </r>
  <r>
    <d v="2017-12-09T00:00:00"/>
    <s v="I. Memoriał Trenera Edwarda Faciejewa"/>
    <s v="MVC"/>
    <s v="j"/>
    <s v="Nuhlíček"/>
    <s v="Jakub"/>
    <n v="3"/>
    <x v="0"/>
    <s v="30"/>
    <n v="2"/>
    <n v="0"/>
    <n v="1"/>
    <n v="3"/>
    <n v="2"/>
    <x v="156"/>
    <n v="5"/>
  </r>
  <r>
    <d v="2017-12-09T00:00:00"/>
    <s v="I. Memoriał Trenera Edwarda Faciejewa"/>
    <s v="MVC"/>
    <s v="j"/>
    <s v="Dryšl"/>
    <s v="Adam"/>
    <s v="bez"/>
    <x v="0"/>
    <s v="42"/>
    <n v="0"/>
    <n v="0"/>
    <n v="2"/>
    <n v="0"/>
    <n v="0"/>
    <x v="87"/>
    <n v="0"/>
  </r>
  <r>
    <d v="2017-12-09T00:00:00"/>
    <s v="I. Memoriał Trenera Edwarda Faciejewa"/>
    <s v="MVC"/>
    <s v="j"/>
    <s v="Turek"/>
    <s v="Jakub"/>
    <n v="1"/>
    <x v="0"/>
    <s v="36"/>
    <n v="5"/>
    <n v="0"/>
    <n v="0"/>
    <n v="6"/>
    <n v="5"/>
    <x v="1"/>
    <n v="11"/>
  </r>
  <r>
    <d v="2017-12-09T00:00:00"/>
    <s v="I. Memoriał Trenera Edwarda Faciejewa"/>
    <s v="MVC"/>
    <s v="j"/>
    <s v="Mikenda"/>
    <s v="Ondřej"/>
    <n v="2"/>
    <x v="0"/>
    <s v="39"/>
    <n v="3"/>
    <n v="0"/>
    <n v="1"/>
    <n v="5"/>
    <n v="3"/>
    <x v="140"/>
    <n v="8"/>
  </r>
  <r>
    <d v="2017-12-09T00:00:00"/>
    <s v="I. Memoriał Trenera Edwarda Faciejewa"/>
    <s v="MVC"/>
    <s v="j"/>
    <s v="Fojtík"/>
    <s v="Jiří"/>
    <n v="5"/>
    <x v="0"/>
    <s v="27"/>
    <n v="2"/>
    <n v="0"/>
    <n v="2"/>
    <n v="0"/>
    <n v="2"/>
    <x v="149"/>
    <n v="2"/>
  </r>
  <r>
    <d v="2017-12-09T00:00:00"/>
    <s v="I. Memoriał Trenera Edwarda Faciejewa"/>
    <s v="MVC"/>
    <s v="j"/>
    <s v="Kocmanová"/>
    <s v="Lucie"/>
    <n v="2"/>
    <x v="0"/>
    <s v="30"/>
    <n v="1"/>
    <n v="0"/>
    <n v="1"/>
    <n v="5"/>
    <n v="1"/>
    <x v="123"/>
    <n v="6"/>
  </r>
  <r>
    <d v="2017-12-09T00:00:00"/>
    <s v="I. Memoriał Trenera Edwarda Faciejewa"/>
    <s v="MVC"/>
    <s v="j"/>
    <s v="Mařec"/>
    <s v="Tomáš"/>
    <n v="3"/>
    <x v="0"/>
    <s v="30"/>
    <n v="2"/>
    <n v="0"/>
    <n v="1"/>
    <n v="3"/>
    <n v="2"/>
    <x v="125"/>
    <n v="5"/>
  </r>
  <r>
    <d v="2017-12-09T00:00:00"/>
    <s v="I. Memoriał Trenera Edwarda Faciejewa"/>
    <s v="MVC"/>
    <s v="j"/>
    <s v="Vjaclovský"/>
    <s v="David"/>
    <n v="5"/>
    <x v="0"/>
    <s v="30"/>
    <n v="2"/>
    <n v="0"/>
    <n v="2"/>
    <n v="0"/>
    <n v="2"/>
    <x v="162"/>
    <n v="2"/>
  </r>
  <r>
    <d v="2017-12-09T00:00:00"/>
    <s v="I. Memoriał Trenera Edwarda Faciejewa"/>
    <s v="MVC"/>
    <s v="j"/>
    <s v="Ciora"/>
    <s v="Jakub"/>
    <s v="bez"/>
    <x v="0"/>
    <s v="27"/>
    <n v="0"/>
    <n v="0"/>
    <n v="2"/>
    <n v="0"/>
    <n v="0"/>
    <x v="93"/>
    <n v="0"/>
  </r>
  <r>
    <d v="2017-12-09T00:00:00"/>
    <s v="I. Memoriał Trenera Edwarda Faciejewa"/>
    <s v="MVC"/>
    <s v="j"/>
    <s v="Přichystal"/>
    <s v="Leon"/>
    <s v="bez"/>
    <x v="0"/>
    <s v="27"/>
    <n v="0"/>
    <n v="0"/>
    <n v="0"/>
    <n v="0"/>
    <n v="0"/>
    <x v="124"/>
    <n v="0"/>
  </r>
  <r>
    <d v="2017-12-09T00:00:00"/>
    <s v="I. Memoriał Trenera Edwarda Faciejewa"/>
    <s v="MVC"/>
    <s v="j"/>
    <s v="Nuhlíček"/>
    <s v="Michal"/>
    <n v="5"/>
    <x v="0"/>
    <s v="27"/>
    <n v="2"/>
    <n v="0"/>
    <n v="2"/>
    <n v="0"/>
    <n v="2"/>
    <x v="152"/>
    <n v="2"/>
  </r>
  <r>
    <d v="2017-12-09T00:00:00"/>
    <s v="I. Memoriał Trenera Edwarda Faciejewa"/>
    <s v="MVC"/>
    <s v="j"/>
    <s v="Kuluris"/>
    <s v="Manolis"/>
    <n v="3"/>
    <x v="0"/>
    <s v="30"/>
    <n v="2"/>
    <n v="0"/>
    <n v="1"/>
    <n v="3"/>
    <n v="2"/>
    <x v="126"/>
    <n v="5"/>
  </r>
  <r>
    <d v="2017-12-09T00:00:00"/>
    <s v="I. Memoriał Trenera Edwarda Faciejewa"/>
    <s v="MVC"/>
    <s v="j"/>
    <s v="Ciora"/>
    <s v="Jakub"/>
    <n v="1"/>
    <x v="0"/>
    <s v="27"/>
    <n v="3"/>
    <n v="0"/>
    <n v="0"/>
    <n v="6"/>
    <n v="3"/>
    <x v="93"/>
    <n v="9"/>
  </r>
  <r>
    <d v="2017-12-09T00:00:00"/>
    <s v="I. Memoriał Trenera Edwarda Faciejewa"/>
    <s v="MVC"/>
    <s v="j"/>
    <s v="Přichystal"/>
    <s v="Leon"/>
    <n v="1"/>
    <x v="0"/>
    <s v="26"/>
    <n v="4"/>
    <n v="0"/>
    <n v="0"/>
    <n v="6"/>
    <n v="4"/>
    <x v="124"/>
    <n v="10"/>
  </r>
  <r>
    <d v="2017-12-09T00:00:00"/>
    <s v="I. Memoriał Trenera Edwarda Faciejewa"/>
    <s v="MVC"/>
    <s v="j"/>
    <s v="Kuluris"/>
    <s v="Manolis"/>
    <n v="1"/>
    <x v="0"/>
    <s v="30"/>
    <n v="2"/>
    <n v="0"/>
    <n v="1"/>
    <n v="6"/>
    <n v="2"/>
    <x v="126"/>
    <n v="8"/>
  </r>
  <r>
    <d v="2017-05-14T00:00:00"/>
    <s v="Pražský pohár žáků"/>
    <s v="VC"/>
    <s v="j"/>
    <s v="Čebík"/>
    <s v="Filip"/>
    <n v="5"/>
    <x v="1"/>
    <s v="42"/>
    <n v="2"/>
    <n v="0"/>
    <n v="2"/>
    <n v="0"/>
    <n v="2"/>
    <x v="4"/>
    <n v="2"/>
  </r>
  <r>
    <d v="2017-05-14T00:00:00"/>
    <s v="Pražský pohár žáků"/>
    <s v="VC"/>
    <s v="j"/>
    <s v="Huvar"/>
    <s v="Jakub"/>
    <n v="1"/>
    <x v="1"/>
    <s v="46"/>
    <n v="5"/>
    <n v="0"/>
    <n v="0"/>
    <n v="6"/>
    <n v="5"/>
    <x v="5"/>
    <n v="11"/>
  </r>
  <r>
    <d v="2017-05-14T00:00:00"/>
    <s v="Pražský pohár žáků"/>
    <s v="VC"/>
    <s v="j"/>
    <s v="Tomek"/>
    <s v="David"/>
    <n v="9"/>
    <x v="1"/>
    <s v="50"/>
    <n v="1"/>
    <n v="0"/>
    <n v="2"/>
    <n v="0"/>
    <n v="1"/>
    <x v="129"/>
    <n v="1"/>
  </r>
  <r>
    <d v="2017-05-14T00:00:00"/>
    <s v="Pražský pohár žáků"/>
    <s v="VC"/>
    <s v="j"/>
    <s v="Kuželová"/>
    <s v="Dominika"/>
    <n v="3"/>
    <x v="2"/>
    <s v="52"/>
    <n v="3"/>
    <n v="0"/>
    <n v="1"/>
    <n v="3"/>
    <n v="3"/>
    <x v="9"/>
    <n v="6"/>
  </r>
  <r>
    <d v="2017-05-14T00:00:00"/>
    <s v="Pražský pohár žáků"/>
    <s v="VC"/>
    <s v="j"/>
    <s v="Čerchla"/>
    <s v="Michal"/>
    <n v="2"/>
    <x v="1"/>
    <s v="50"/>
    <n v="4"/>
    <n v="0"/>
    <n v="1"/>
    <n v="5"/>
    <n v="4"/>
    <x v="7"/>
    <n v="9"/>
  </r>
  <r>
    <d v="2017-05-14T00:00:00"/>
    <s v="Pražský pohár žáků"/>
    <s v="VC"/>
    <s v="j"/>
    <s v="Kolář"/>
    <s v="Vojtěch"/>
    <s v="bez"/>
    <x v="1"/>
    <s v="42"/>
    <n v="0"/>
    <n v="0"/>
    <n v="2"/>
    <n v="0"/>
    <n v="0"/>
    <x v="62"/>
    <n v="0"/>
  </r>
  <r>
    <d v="2017-10-07T00:00:00"/>
    <s v="ČP -  Kvalifikační Soutěž - Teplice"/>
    <s v="KT"/>
    <s v="j"/>
    <s v="Motyka"/>
    <s v="Dominik"/>
    <s v="bez"/>
    <x v="3"/>
    <s v="73"/>
    <n v="0"/>
    <n v="0"/>
    <n v="2"/>
    <n v="0"/>
    <n v="0"/>
    <x v="12"/>
    <n v="0"/>
  </r>
  <r>
    <d v="2017-10-07T00:00:00"/>
    <s v="ČP -  Kvalifikační Soutěž - Teplice"/>
    <s v="KT"/>
    <s v="j"/>
    <s v="Bulka"/>
    <s v="Vojtěch"/>
    <n v="2"/>
    <x v="3"/>
    <s v="42"/>
    <n v="3"/>
    <n v="0"/>
    <n v="1"/>
    <n v="7"/>
    <n v="3"/>
    <x v="14"/>
    <n v="10"/>
  </r>
  <r>
    <d v="2017-10-07T00:00:00"/>
    <s v="ČP -  Kvalifikační Soutěž - Teplice"/>
    <s v="KT"/>
    <s v="j"/>
    <s v="Křížek"/>
    <s v="Šimon"/>
    <n v="3"/>
    <x v="3"/>
    <s v="50"/>
    <n v="4"/>
    <n v="0"/>
    <n v="1"/>
    <n v="5"/>
    <n v="4"/>
    <x v="11"/>
    <n v="9"/>
  </r>
  <r>
    <d v="2017-10-07T00:00:00"/>
    <s v="ČP -  Kvalifikační Soutěž - Teplice"/>
    <s v="KT"/>
    <s v="j"/>
    <s v="Meixner"/>
    <s v="Tomáš"/>
    <n v="3"/>
    <x v="3"/>
    <s v="42"/>
    <n v="3"/>
    <n v="0"/>
    <n v="1"/>
    <n v="5"/>
    <n v="3"/>
    <x v="20"/>
    <n v="8"/>
  </r>
  <r>
    <d v="2017-10-07T00:00:00"/>
    <s v="ČP -  Kvalifikační Soutěž - Teplice"/>
    <s v="KT"/>
    <s v="j"/>
    <s v="Fráňa"/>
    <s v="Patrik"/>
    <n v="7"/>
    <x v="3"/>
    <s v="42"/>
    <n v="1"/>
    <n v="0"/>
    <n v="2"/>
    <n v="2"/>
    <n v="1"/>
    <x v="80"/>
    <n v="3"/>
  </r>
  <r>
    <d v="2017-10-07T00:00:00"/>
    <s v="ČP -  Kvalifikační Soutěž - Teplice"/>
    <s v="KT"/>
    <s v="j"/>
    <s v="Lindovský"/>
    <s v="Jiří"/>
    <s v="bez"/>
    <x v="3"/>
    <s v="50"/>
    <n v="1"/>
    <n v="0"/>
    <n v="2"/>
    <n v="0"/>
    <n v="1"/>
    <x v="15"/>
    <n v="1"/>
  </r>
  <r>
    <d v="2017-10-07T00:00:00"/>
    <s v="ČP -  Kvalifikační Soutěž - Teplice"/>
    <s v="KT"/>
    <s v="j"/>
    <s v="Turčínek"/>
    <s v="Tomáš"/>
    <s v="bez"/>
    <x v="3"/>
    <s v="66"/>
    <n v="0"/>
    <n v="0"/>
    <n v="1"/>
    <n v="0"/>
    <n v="0"/>
    <x v="19"/>
    <n v="0"/>
  </r>
  <r>
    <d v="2017-10-07T00:00:00"/>
    <s v="ČP -  Kvalifikační Soutěž - Teplice"/>
    <s v="KT"/>
    <s v="j"/>
    <s v="Kokešová"/>
    <s v="Alexandra"/>
    <s v="bez"/>
    <x v="4"/>
    <s v="52"/>
    <n v="0"/>
    <n v="0"/>
    <n v="1"/>
    <n v="0"/>
    <n v="0"/>
    <x v="23"/>
    <n v="0"/>
  </r>
  <r>
    <d v="2017-10-21T00:00:00"/>
    <s v="Přebor České republiky - Jičín"/>
    <s v="PCR"/>
    <s v="j"/>
    <s v="Motyka"/>
    <s v="Dominik"/>
    <s v="bez"/>
    <x v="3"/>
    <s v="73"/>
    <n v="0"/>
    <n v="0"/>
    <n v="2"/>
    <n v="0"/>
    <n v="0"/>
    <x v="12"/>
    <n v="0"/>
  </r>
  <r>
    <d v="2017-10-21T00:00:00"/>
    <s v="Přebor České republiky - Jičín"/>
    <s v="PCR"/>
    <s v="j"/>
    <s v="Bulka"/>
    <s v="Vojtěch"/>
    <n v="3"/>
    <x v="3"/>
    <s v="42"/>
    <n v="3"/>
    <n v="0"/>
    <n v="1"/>
    <n v="5"/>
    <n v="3"/>
    <x v="14"/>
    <n v="8"/>
  </r>
  <r>
    <d v="2017-10-21T00:00:00"/>
    <s v="Přebor České republiky - Jičín"/>
    <s v="PCR"/>
    <s v="j"/>
    <s v="Křížek"/>
    <s v="Šimon"/>
    <s v="bez"/>
    <x v="3"/>
    <s v="50"/>
    <n v="0"/>
    <n v="0"/>
    <n v="2"/>
    <n v="0"/>
    <n v="0"/>
    <x v="11"/>
    <n v="0"/>
  </r>
  <r>
    <d v="2017-10-21T00:00:00"/>
    <s v="Přebor České republiky - Jičín"/>
    <s v="PCR"/>
    <s v="j"/>
    <s v="Meixner"/>
    <s v="Tomáš"/>
    <n v="2"/>
    <x v="3"/>
    <s v="42"/>
    <n v="3"/>
    <n v="0"/>
    <n v="1"/>
    <n v="7"/>
    <n v="3"/>
    <x v="20"/>
    <n v="10"/>
  </r>
  <r>
    <d v="2017-10-21T00:00:00"/>
    <s v="Přebor České republiky - Jičín"/>
    <s v="PCR"/>
    <s v="j"/>
    <s v="Fráňa"/>
    <s v="Patrik"/>
    <s v="bez"/>
    <x v="3"/>
    <s v="42"/>
    <n v="0"/>
    <n v="0"/>
    <n v="1"/>
    <n v="0"/>
    <n v="0"/>
    <x v="80"/>
    <n v="0"/>
  </r>
  <r>
    <d v="2017-10-21T00:00:00"/>
    <s v="Přebor České republiky - Jičín"/>
    <s v="PCR"/>
    <s v="j"/>
    <s v="Freiwald"/>
    <s v="Richard"/>
    <s v="bez"/>
    <x v="3"/>
    <s v="46"/>
    <n v="1"/>
    <n v="0"/>
    <n v="1"/>
    <n v="0"/>
    <n v="1"/>
    <x v="17"/>
    <n v="1"/>
  </r>
  <r>
    <d v="2017-10-21T00:00:00"/>
    <s v="Přebor České republiky - Jičín"/>
    <s v="PCR"/>
    <s v="j"/>
    <s v="Turčínek"/>
    <s v="Tomáš"/>
    <s v="bez"/>
    <x v="3"/>
    <s v="66"/>
    <n v="0"/>
    <n v="0"/>
    <n v="2"/>
    <n v="0"/>
    <n v="0"/>
    <x v="19"/>
    <n v="0"/>
  </r>
  <r>
    <d v="2017-10-21T00:00:00"/>
    <s v="Přebor České republiky - Jičín"/>
    <s v="PCR"/>
    <s v="j"/>
    <s v="Tycar"/>
    <s v="Štěpán"/>
    <n v="5"/>
    <x v="3"/>
    <s v="50"/>
    <n v="4"/>
    <n v="0"/>
    <n v="2"/>
    <n v="3"/>
    <n v="4"/>
    <x v="10"/>
    <n v="7"/>
  </r>
  <r>
    <d v="2017-10-21T00:00:00"/>
    <s v="Přebor České republiky - Jičín"/>
    <s v="PCR"/>
    <s v="j"/>
    <s v="Malaczynski"/>
    <s v="Filip"/>
    <s v="bez"/>
    <x v="3"/>
    <s v="50"/>
    <n v="0"/>
    <n v="0"/>
    <n v="1"/>
    <n v="0"/>
    <n v="0"/>
    <x v="84"/>
    <n v="0"/>
  </r>
  <r>
    <d v="2017-10-21T00:00:00"/>
    <s v="Přebor České republiky - Jičín"/>
    <s v="PCR"/>
    <s v="j"/>
    <s v="Kokešová"/>
    <s v="Alexandra"/>
    <s v="bez"/>
    <x v="4"/>
    <s v="48"/>
    <n v="0"/>
    <n v="0"/>
    <n v="2"/>
    <n v="0"/>
    <n v="0"/>
    <x v="23"/>
    <n v="0"/>
  </r>
  <r>
    <d v="2017-10-21T00:00:00"/>
    <s v="Přebor České republiky - Jičín"/>
    <s v="PCR"/>
    <s v="j"/>
    <s v="Václavková"/>
    <s v="Tereza"/>
    <n v="2"/>
    <x v="4"/>
    <s v="48"/>
    <n v="3"/>
    <n v="0"/>
    <n v="1"/>
    <n v="7"/>
    <n v="3"/>
    <x v="24"/>
    <n v="10"/>
  </r>
  <r>
    <d v="2017-10-21T00:00:00"/>
    <s v="Přebor České republiky - Jičín"/>
    <s v="PCR"/>
    <s v="j"/>
    <s v="Čerchlová"/>
    <s v="Markéta"/>
    <n v="5"/>
    <x v="4"/>
    <s v="+63"/>
    <n v="1"/>
    <n v="0"/>
    <n v="2"/>
    <n v="3"/>
    <n v="1"/>
    <x v="21"/>
    <n v="4"/>
  </r>
  <r>
    <d v="2017-10-21T00:00:00"/>
    <s v="Přebor České republiky - Jičín"/>
    <s v="PCR"/>
    <s v="j"/>
    <s v="Otáhalová"/>
    <s v="Magdalena"/>
    <s v="bez"/>
    <x v="4"/>
    <s v="52"/>
    <n v="0"/>
    <n v="0"/>
    <n v="1"/>
    <n v="0"/>
    <n v="0"/>
    <x v="78"/>
    <n v="0"/>
  </r>
  <r>
    <d v="2017-09-17T00:00:00"/>
    <s v="Kvalifikační turnaj - Brno"/>
    <s v="KT"/>
    <s v="j"/>
    <s v="Motyka"/>
    <s v="Dominik"/>
    <n v="3"/>
    <x v="3"/>
    <s v="73"/>
    <n v="3"/>
    <n v="0"/>
    <n v="1"/>
    <n v="5"/>
    <n v="3"/>
    <x v="12"/>
    <n v="8"/>
  </r>
  <r>
    <d v="2017-09-17T00:00:00"/>
    <s v="Kvalifikační turnaj - Brno"/>
    <s v="KT"/>
    <s v="j"/>
    <s v="Bulka"/>
    <s v="Vojtěch"/>
    <n v="3"/>
    <x v="3"/>
    <s v="46"/>
    <n v="4"/>
    <n v="0"/>
    <n v="1"/>
    <n v="5"/>
    <n v="4"/>
    <x v="14"/>
    <n v="9"/>
  </r>
  <r>
    <d v="2017-09-17T00:00:00"/>
    <s v="Kvalifikační turnaj - Brno"/>
    <s v="KT"/>
    <s v="j"/>
    <s v="Křížek"/>
    <s v="Šimon"/>
    <s v="bez"/>
    <x v="3"/>
    <s v="50"/>
    <n v="2"/>
    <n v="0"/>
    <n v="2"/>
    <n v="0"/>
    <n v="2"/>
    <x v="11"/>
    <n v="2"/>
  </r>
  <r>
    <d v="2017-09-17T00:00:00"/>
    <s v="Kvalifikační turnaj - Brno"/>
    <s v="KT"/>
    <s v="j"/>
    <s v="Meixner"/>
    <s v="Tomáš"/>
    <n v="2"/>
    <x v="3"/>
    <s v="42"/>
    <n v="3"/>
    <n v="0"/>
    <n v="1"/>
    <n v="7"/>
    <n v="3"/>
    <x v="20"/>
    <n v="10"/>
  </r>
  <r>
    <d v="2017-09-17T00:00:00"/>
    <s v="Kvalifikační turnaj - Brno"/>
    <s v="KT"/>
    <s v="j"/>
    <s v="Fráňa"/>
    <s v="Patrik"/>
    <n v="7"/>
    <x v="3"/>
    <s v="38"/>
    <n v="1"/>
    <n v="0"/>
    <n v="2"/>
    <n v="2"/>
    <n v="1"/>
    <x v="80"/>
    <n v="3"/>
  </r>
  <r>
    <d v="2017-09-17T00:00:00"/>
    <s v="Kvalifikační turnaj - Brno"/>
    <s v="KT"/>
    <s v="j"/>
    <s v="Lindovský"/>
    <s v="Jiří"/>
    <s v="bez"/>
    <x v="3"/>
    <s v="50"/>
    <n v="0"/>
    <n v="0"/>
    <n v="1"/>
    <n v="0"/>
    <n v="0"/>
    <x v="15"/>
    <n v="0"/>
  </r>
  <r>
    <d v="2017-09-17T00:00:00"/>
    <s v="Kvalifikační turnaj - Brno"/>
    <s v="KT"/>
    <s v="j"/>
    <s v="Turčínek"/>
    <s v="Tomáš"/>
    <s v="bez"/>
    <x v="3"/>
    <s v="66"/>
    <n v="0"/>
    <n v="0"/>
    <n v="2"/>
    <n v="0"/>
    <n v="0"/>
    <x v="19"/>
    <n v="0"/>
  </r>
  <r>
    <d v="2017-09-17T00:00:00"/>
    <s v="Kvalifikační turnaj - Brno"/>
    <s v="KT"/>
    <s v="j"/>
    <s v="Tycar"/>
    <s v="Štěpán"/>
    <n v="7"/>
    <x v="3"/>
    <s v="50"/>
    <n v="2"/>
    <n v="0"/>
    <n v="2"/>
    <n v="2"/>
    <n v="2"/>
    <x v="10"/>
    <n v="4"/>
  </r>
  <r>
    <d v="2017-09-17T00:00:00"/>
    <s v="Kvalifikační turnaj - Brno"/>
    <s v="KT"/>
    <s v="j"/>
    <s v="Kolář"/>
    <s v="Daniel"/>
    <s v="bez"/>
    <x v="3"/>
    <s v="50"/>
    <n v="1"/>
    <n v="0"/>
    <n v="1"/>
    <n v="0"/>
    <n v="1"/>
    <x v="13"/>
    <n v="1"/>
  </r>
  <r>
    <d v="2017-09-17T00:00:00"/>
    <s v="Kvalifikační turnaj - Brno"/>
    <s v="KT"/>
    <s v="j"/>
    <s v="Kokešová"/>
    <s v="Alexandra"/>
    <s v="bez"/>
    <x v="4"/>
    <s v="52"/>
    <n v="0"/>
    <n v="0"/>
    <n v="1"/>
    <n v="0"/>
    <n v="0"/>
    <x v="23"/>
    <n v="0"/>
  </r>
  <r>
    <d v="2017-09-17T00:00:00"/>
    <s v="Kvalifikační turnaj - Brno"/>
    <s v="KT"/>
    <s v="j"/>
    <s v="Václavková"/>
    <s v="Tereza"/>
    <n v="3"/>
    <x v="4"/>
    <s v="48"/>
    <n v="3"/>
    <n v="0"/>
    <n v="1"/>
    <n v="5"/>
    <n v="3"/>
    <x v="24"/>
    <n v="8"/>
  </r>
  <r>
    <d v="2017-09-17T00:00:00"/>
    <s v="Kvalifikační turnaj - Brno"/>
    <s v="KT"/>
    <s v="j"/>
    <s v="Čerchlová"/>
    <s v="Markéta"/>
    <n v="5"/>
    <x v="4"/>
    <s v="+63"/>
    <n v="0"/>
    <n v="0"/>
    <n v="1"/>
    <n v="3"/>
    <n v="0"/>
    <x v="21"/>
    <n v="3"/>
  </r>
  <r>
    <d v="2017-09-17T00:00:00"/>
    <s v="Kvalifikační turnaj - Brno"/>
    <s v="KT"/>
    <s v="j"/>
    <s v="Otáhalová"/>
    <s v="Magdalena"/>
    <s v="bez"/>
    <x v="4"/>
    <s v="52"/>
    <n v="0"/>
    <n v="0"/>
    <n v="1"/>
    <n v="0"/>
    <n v="0"/>
    <x v="78"/>
    <n v="0"/>
  </r>
  <r>
    <d v="2017-09-30T00:00:00"/>
    <s v="XIX. Warszawa Open - 2017"/>
    <s v="MVC"/>
    <s v="j"/>
    <s v="Motyka"/>
    <s v="Dominik"/>
    <s v="bez"/>
    <x v="3"/>
    <s v="73"/>
    <n v="0"/>
    <n v="0"/>
    <n v="1"/>
    <n v="0"/>
    <n v="0"/>
    <x v="12"/>
    <n v="0"/>
  </r>
  <r>
    <d v="2017-09-30T00:00:00"/>
    <s v="XIX. Warszawa Open - 2017"/>
    <s v="MVC"/>
    <s v="j"/>
    <s v="Bulka"/>
    <s v="Vojtěch"/>
    <n v="7"/>
    <x v="3"/>
    <s v="42"/>
    <n v="3"/>
    <n v="0"/>
    <n v="2"/>
    <n v="0"/>
    <n v="3"/>
    <x v="14"/>
    <n v="3"/>
  </r>
  <r>
    <d v="2017-09-30T00:00:00"/>
    <s v="XIX. Warszawa Open - 2017"/>
    <s v="MVC"/>
    <s v="j"/>
    <s v="Křížek"/>
    <s v="Šimon"/>
    <s v="bez"/>
    <x v="3"/>
    <s v="50"/>
    <n v="0"/>
    <n v="0"/>
    <n v="1"/>
    <n v="0"/>
    <n v="0"/>
    <x v="11"/>
    <n v="0"/>
  </r>
  <r>
    <d v="2017-09-30T00:00:00"/>
    <s v="XIX. Warszawa Open - 2017"/>
    <s v="MVC"/>
    <s v="j"/>
    <s v="Meixner"/>
    <s v="Tomáš"/>
    <s v="bez"/>
    <x v="3"/>
    <s v="42"/>
    <n v="0"/>
    <n v="0"/>
    <n v="1"/>
    <n v="0"/>
    <n v="0"/>
    <x v="20"/>
    <n v="0"/>
  </r>
  <r>
    <d v="2017-09-30T00:00:00"/>
    <s v="XIX. Warszawa Open - 2017"/>
    <s v="MVC"/>
    <s v="j"/>
    <s v="Fráňa"/>
    <s v="Patrik"/>
    <s v="bez"/>
    <x v="3"/>
    <s v="38"/>
    <n v="0"/>
    <n v="0"/>
    <n v="1"/>
    <n v="0"/>
    <n v="0"/>
    <x v="80"/>
    <n v="0"/>
  </r>
  <r>
    <d v="2017-09-30T00:00:00"/>
    <s v="XIX. Warszawa Open - 2017"/>
    <s v="MVC"/>
    <s v="j"/>
    <s v="Lindovský"/>
    <s v="Jiří"/>
    <s v="bez"/>
    <x v="3"/>
    <s v="50"/>
    <n v="0"/>
    <n v="0"/>
    <n v="1"/>
    <n v="0"/>
    <n v="0"/>
    <x v="15"/>
    <n v="0"/>
  </r>
  <r>
    <d v="2017-09-30T00:00:00"/>
    <s v="XIX. Warszawa Open - 2017"/>
    <s v="MVC"/>
    <s v="j"/>
    <s v="Malaczynski"/>
    <s v="Filip"/>
    <s v="bez"/>
    <x v="3"/>
    <s v="50"/>
    <n v="0"/>
    <n v="0"/>
    <n v="1"/>
    <n v="0"/>
    <n v="0"/>
    <x v="84"/>
    <n v="0"/>
  </r>
  <r>
    <d v="2017-09-30T00:00:00"/>
    <s v="XIX. Warszawa Open - 2017"/>
    <s v="MVC"/>
    <s v="j"/>
    <s v="Kokešová"/>
    <s v="Alexandra"/>
    <s v="bez"/>
    <x v="4"/>
    <s v="52"/>
    <n v="0"/>
    <n v="0"/>
    <n v="1"/>
    <n v="0"/>
    <n v="0"/>
    <x v="23"/>
    <n v="0"/>
  </r>
  <r>
    <d v="2017-09-30T00:00:00"/>
    <s v="XIX. Warszawa Open - 2017"/>
    <s v="MVC"/>
    <s v="j"/>
    <s v="Václavková"/>
    <s v="Tereza"/>
    <s v="bez"/>
    <x v="4"/>
    <s v="48"/>
    <n v="1"/>
    <n v="0"/>
    <n v="1"/>
    <n v="0"/>
    <n v="1"/>
    <x v="24"/>
    <n v="1"/>
  </r>
  <r>
    <d v="2017-09-30T00:00:00"/>
    <s v="XIX. Warszawa Open - 2017"/>
    <s v="MVC"/>
    <s v="j"/>
    <s v="Čerchlová"/>
    <s v="Markéta"/>
    <n v="5"/>
    <x v="4"/>
    <s v="+70"/>
    <n v="0"/>
    <n v="0"/>
    <n v="2"/>
    <n v="0"/>
    <n v="0"/>
    <x v="21"/>
    <n v="0"/>
  </r>
  <r>
    <d v="2017-12-10T00:00:00"/>
    <s v="Pohár starostky obce  Dobrá"/>
    <s v="VC"/>
    <s v="j"/>
    <s v="Boháček"/>
    <s v="Jan"/>
    <n v="1"/>
    <x v="1"/>
    <s v="42"/>
    <n v="3"/>
    <n v="0"/>
    <n v="0"/>
    <n v="6"/>
    <n v="3"/>
    <x v="63"/>
    <n v="9"/>
  </r>
  <r>
    <d v="2017-12-10T00:00:00"/>
    <s v="Pohár starostky obce  Dobrá"/>
    <s v="VC"/>
    <s v="j"/>
    <s v="Matýsek"/>
    <s v="Jan"/>
    <n v="3"/>
    <x v="3"/>
    <s v="42"/>
    <n v="2"/>
    <n v="0"/>
    <n v="1"/>
    <n v="3"/>
    <n v="2"/>
    <x v="83"/>
    <n v="5"/>
  </r>
  <r>
    <d v="2017-05-12T00:00:00"/>
    <s v="PČR starších žaček - družstva - Turnov"/>
    <s v="PCR"/>
    <s v="d"/>
    <s v="Václavková"/>
    <s v="Tereza"/>
    <s v="bez"/>
    <x v="4"/>
    <s v="48"/>
    <n v="1"/>
    <n v="0"/>
    <n v="2"/>
    <n v="0"/>
    <n v="2"/>
    <x v="24"/>
    <n v="2"/>
  </r>
  <r>
    <d v="2017-05-12T00:00:00"/>
    <s v="PČR starších žaček - družstva - Turnov"/>
    <s v="PCR"/>
    <s v="d"/>
    <s v="Kokešová"/>
    <s v="Alexandra"/>
    <s v="bez"/>
    <x v="4"/>
    <s v="52"/>
    <n v="2"/>
    <n v="0"/>
    <n v="1"/>
    <n v="0"/>
    <n v="4"/>
    <x v="23"/>
    <n v="4"/>
  </r>
  <r>
    <d v="2017-05-12T00:00:00"/>
    <s v="PČR starších žaček - družstva - Turnov"/>
    <s v="PCR"/>
    <s v="d"/>
    <s v="Čerchlová"/>
    <s v="Markéta"/>
    <s v="bez"/>
    <x v="4"/>
    <s v="+63"/>
    <n v="2"/>
    <n v="0"/>
    <n v="1"/>
    <n v="0"/>
    <n v="4"/>
    <x v="21"/>
    <n v="4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12"/>
    <m/>
    <m/>
    <m/>
    <m/>
    <n v="0"/>
    <n v="0"/>
    <x v="185"/>
    <n v="0"/>
  </r>
  <r>
    <m/>
    <m/>
    <m/>
    <m/>
    <m/>
    <m/>
    <m/>
    <x v="0"/>
    <m/>
    <m/>
    <m/>
    <m/>
    <n v="0"/>
    <n v="0"/>
    <x v="185"/>
    <n v="0"/>
  </r>
  <r>
    <m/>
    <m/>
    <m/>
    <m/>
    <m/>
    <m/>
    <m/>
    <x v="2"/>
    <m/>
    <m/>
    <m/>
    <m/>
    <n v="0"/>
    <n v="0"/>
    <x v="185"/>
    <n v="0"/>
  </r>
  <r>
    <m/>
    <m/>
    <m/>
    <m/>
    <m/>
    <m/>
    <m/>
    <x v="1"/>
    <m/>
    <m/>
    <m/>
    <m/>
    <n v="0"/>
    <n v="0"/>
    <x v="185"/>
    <n v="0"/>
  </r>
  <r>
    <m/>
    <m/>
    <m/>
    <m/>
    <m/>
    <m/>
    <m/>
    <x v="4"/>
    <m/>
    <m/>
    <m/>
    <m/>
    <n v="0"/>
    <n v="0"/>
    <x v="185"/>
    <n v="0"/>
  </r>
  <r>
    <m/>
    <m/>
    <m/>
    <m/>
    <m/>
    <m/>
    <m/>
    <x v="3"/>
    <m/>
    <m/>
    <m/>
    <m/>
    <n v="0"/>
    <n v="0"/>
    <x v="185"/>
    <n v="0"/>
  </r>
  <r>
    <m/>
    <m/>
    <m/>
    <m/>
    <m/>
    <m/>
    <m/>
    <x v="6"/>
    <m/>
    <m/>
    <m/>
    <m/>
    <n v="0"/>
    <n v="0"/>
    <x v="185"/>
    <n v="0"/>
  </r>
  <r>
    <m/>
    <m/>
    <m/>
    <m/>
    <m/>
    <m/>
    <m/>
    <x v="7"/>
    <m/>
    <m/>
    <m/>
    <m/>
    <n v="0"/>
    <n v="0"/>
    <x v="185"/>
    <n v="0"/>
  </r>
  <r>
    <m/>
    <m/>
    <m/>
    <m/>
    <m/>
    <m/>
    <m/>
    <x v="9"/>
    <m/>
    <m/>
    <m/>
    <m/>
    <n v="0"/>
    <n v="0"/>
    <x v="185"/>
    <n v="0"/>
  </r>
  <r>
    <m/>
    <m/>
    <m/>
    <m/>
    <m/>
    <m/>
    <m/>
    <x v="5"/>
    <m/>
    <m/>
    <m/>
    <m/>
    <n v="0"/>
    <n v="0"/>
    <x v="185"/>
    <n v="0"/>
  </r>
  <r>
    <m/>
    <m/>
    <m/>
    <m/>
    <m/>
    <m/>
    <m/>
    <x v="10"/>
    <m/>
    <m/>
    <m/>
    <m/>
    <n v="0"/>
    <n v="0"/>
    <x v="185"/>
    <n v="0"/>
  </r>
  <r>
    <m/>
    <m/>
    <m/>
    <m/>
    <m/>
    <m/>
    <m/>
    <x v="8"/>
    <m/>
    <m/>
    <m/>
    <m/>
    <n v="0"/>
    <n v="0"/>
    <x v="185"/>
    <n v="0"/>
  </r>
  <r>
    <m/>
    <m/>
    <m/>
    <m/>
    <m/>
    <m/>
    <m/>
    <x v="11"/>
    <m/>
    <m/>
    <m/>
    <m/>
    <n v="0"/>
    <n v="0"/>
    <x v="185"/>
    <n v="0"/>
  </r>
  <r>
    <m/>
    <m/>
    <m/>
    <m/>
    <m/>
    <m/>
    <m/>
    <x v="13"/>
    <m/>
    <m/>
    <m/>
    <m/>
    <n v="0"/>
    <n v="0"/>
    <x v="18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3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N3:AO5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h="1" x="5"/>
        <item h="1" x="2"/>
        <item h="1" x="4"/>
        <item h="1" x="9"/>
        <item h="1" x="11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">
    <i>
      <x v="23"/>
    </i>
  </rowItems>
  <colItems count="1">
    <i/>
  </colItems>
  <pageFields count="1">
    <pageField fld="7" item="13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Kontingenční tabulka 15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G3:H53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x="1"/>
        <item h="1" x="8"/>
        <item h="1"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49">
    <i>
      <x v="269"/>
    </i>
    <i>
      <x v="429"/>
    </i>
    <i>
      <x v="387"/>
    </i>
    <i>
      <x v="383"/>
    </i>
    <i>
      <x v="354"/>
    </i>
    <i>
      <x v="423"/>
    </i>
    <i>
      <x v="473"/>
    </i>
    <i>
      <x v="459"/>
    </i>
    <i>
      <x v="505"/>
    </i>
    <i>
      <x v="565"/>
    </i>
    <i>
      <x v="454"/>
    </i>
    <i>
      <x v="485"/>
    </i>
    <i>
      <x v="491"/>
    </i>
    <i>
      <x v="571"/>
    </i>
    <i>
      <x v="503"/>
    </i>
    <i>
      <x v="618"/>
    </i>
    <i>
      <x v="547"/>
    </i>
    <i>
      <x v="398"/>
    </i>
    <i>
      <x v="301"/>
    </i>
    <i>
      <x v="581"/>
    </i>
    <i>
      <x v="484"/>
    </i>
    <i>
      <x v="619"/>
    </i>
    <i>
      <x v="564"/>
    </i>
    <i>
      <x v="388"/>
    </i>
    <i>
      <x v="551"/>
    </i>
    <i>
      <x v="516"/>
    </i>
    <i>
      <x v="622"/>
    </i>
    <i>
      <x v="570"/>
    </i>
    <i>
      <x v="566"/>
    </i>
    <i>
      <x v="583"/>
    </i>
    <i>
      <x v="331"/>
    </i>
    <i>
      <x v="436"/>
    </i>
    <i>
      <x v="567"/>
    </i>
    <i>
      <x v="645"/>
    </i>
    <i>
      <x v="223"/>
    </i>
    <i>
      <x v="443"/>
    </i>
    <i>
      <x v="595"/>
    </i>
    <i>
      <x v="582"/>
    </i>
    <i>
      <x v="486"/>
    </i>
    <i>
      <x v="23"/>
    </i>
    <i>
      <x v="614"/>
    </i>
    <i>
      <x v="628"/>
    </i>
    <i>
      <x v="556"/>
    </i>
    <i>
      <x v="646"/>
    </i>
    <i>
      <x v="559"/>
    </i>
    <i>
      <x v="446"/>
    </i>
    <i>
      <x v="647"/>
    </i>
    <i>
      <x v="584"/>
    </i>
    <i>
      <x v="589"/>
    </i>
  </rowItems>
  <colItems count="1">
    <i/>
  </colItems>
  <pageFields count="1">
    <pageField fld="7" item="3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Kontingenční tabulka 1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3:B190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x="7"/>
        <item x="6"/>
        <item x="0"/>
        <item x="1"/>
        <item x="8"/>
        <item x="3"/>
        <item x="10"/>
        <item x="12"/>
        <item x="5"/>
        <item x="2"/>
        <item x="4"/>
        <item x="9"/>
        <item x="11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86">
    <i>
      <x v="5"/>
    </i>
    <i>
      <x v="269"/>
    </i>
    <i>
      <x v="394"/>
    </i>
    <i>
      <x v="580"/>
    </i>
    <i>
      <x v="329"/>
    </i>
    <i>
      <x v="353"/>
    </i>
    <i>
      <x v="429"/>
    </i>
    <i>
      <x v="505"/>
    </i>
    <i>
      <x v="507"/>
    </i>
    <i>
      <x v="345"/>
    </i>
    <i>
      <x v="387"/>
    </i>
    <i>
      <x v="383"/>
    </i>
    <i>
      <x v="95"/>
    </i>
    <i>
      <x v="579"/>
    </i>
    <i>
      <x v="36"/>
    </i>
    <i>
      <x v="26"/>
    </i>
    <i>
      <x v="309"/>
    </i>
    <i>
      <x v="12"/>
    </i>
    <i>
      <x v="403"/>
    </i>
    <i>
      <x v="287"/>
    </i>
    <i>
      <x v="578"/>
    </i>
    <i>
      <x v="451"/>
    </i>
    <i>
      <x v="28"/>
    </i>
    <i>
      <x v="581"/>
    </i>
    <i>
      <x v="506"/>
    </i>
    <i>
      <x v="527"/>
    </i>
    <i>
      <x v="432"/>
    </i>
    <i>
      <x v="384"/>
    </i>
    <i>
      <x v="457"/>
    </i>
    <i>
      <x v="350"/>
    </i>
    <i>
      <x v="346"/>
    </i>
    <i>
      <x v="354"/>
    </i>
    <i>
      <x v="548"/>
    </i>
    <i>
      <x v="315"/>
    </i>
    <i>
      <x v="511"/>
    </i>
    <i>
      <x v="523"/>
    </i>
    <i>
      <x v="391"/>
    </i>
    <i>
      <x v="386"/>
    </i>
    <i>
      <x v="399"/>
    </i>
    <i>
      <x v="338"/>
    </i>
    <i>
      <x v="554"/>
    </i>
    <i>
      <x v="591"/>
    </i>
    <i>
      <x v="423"/>
    </i>
    <i>
      <x v="262"/>
    </i>
    <i>
      <x v="11"/>
    </i>
    <i>
      <x v="543"/>
    </i>
    <i>
      <x v="473"/>
    </i>
    <i>
      <x v="603"/>
    </i>
    <i>
      <x v="395"/>
    </i>
    <i>
      <x v="357"/>
    </i>
    <i>
      <x v="573"/>
    </i>
    <i>
      <x v="459"/>
    </i>
    <i>
      <x v="616"/>
    </i>
    <i>
      <x v="550"/>
    </i>
    <i>
      <x v="608"/>
    </i>
    <i>
      <x v="604"/>
    </i>
    <i>
      <x v="598"/>
    </i>
    <i>
      <x v="602"/>
    </i>
    <i>
      <x v="10"/>
    </i>
    <i>
      <x v="590"/>
    </i>
    <i>
      <x v="606"/>
    </i>
    <i>
      <x v="613"/>
    </i>
    <i>
      <x v="100"/>
    </i>
    <i>
      <x v="562"/>
    </i>
    <i>
      <x v="322"/>
    </i>
    <i>
      <x v="325"/>
    </i>
    <i>
      <x v="513"/>
    </i>
    <i>
      <x v="416"/>
    </i>
    <i>
      <x v="34"/>
    </i>
    <i>
      <x v="336"/>
    </i>
    <i>
      <x v="626"/>
    </i>
    <i>
      <x v="561"/>
    </i>
    <i>
      <x v="565"/>
    </i>
    <i>
      <x v="491"/>
    </i>
    <i>
      <x v="485"/>
    </i>
    <i>
      <x v="454"/>
    </i>
    <i>
      <x v="443"/>
    </i>
    <i>
      <x v="27"/>
    </i>
    <i>
      <x v="605"/>
    </i>
    <i>
      <x v="528"/>
    </i>
    <i>
      <x v="631"/>
    </i>
    <i>
      <x v="380"/>
    </i>
    <i>
      <x v="571"/>
    </i>
    <i>
      <x v="503"/>
    </i>
    <i>
      <x v="256"/>
    </i>
    <i>
      <x v="634"/>
    </i>
    <i>
      <x v="438"/>
    </i>
    <i>
      <x v="618"/>
    </i>
    <i>
      <x v="547"/>
    </i>
    <i>
      <x v="629"/>
    </i>
    <i>
      <x v="219"/>
    </i>
    <i>
      <x v="91"/>
    </i>
    <i>
      <x v="370"/>
    </i>
    <i>
      <x v="283"/>
    </i>
    <i>
      <x v="1"/>
    </i>
    <i>
      <x v="619"/>
    </i>
    <i>
      <x v="301"/>
    </i>
    <i>
      <x v="627"/>
    </i>
    <i>
      <x v="398"/>
    </i>
    <i>
      <x v="484"/>
    </i>
    <i>
      <x v="572"/>
    </i>
    <i>
      <x v="526"/>
    </i>
    <i>
      <x v="564"/>
    </i>
    <i>
      <x v="19"/>
    </i>
    <i>
      <x v="588"/>
    </i>
    <i>
      <x v="648"/>
    </i>
    <i>
      <x v="514"/>
    </i>
    <i>
      <x v="388"/>
    </i>
    <i>
      <x v="425"/>
    </i>
    <i>
      <x v="656"/>
    </i>
    <i>
      <x v="636"/>
    </i>
    <i>
      <x v="516"/>
    </i>
    <i>
      <x v="534"/>
    </i>
    <i>
      <x v="427"/>
    </i>
    <i>
      <x v="488"/>
    </i>
    <i>
      <x v="586"/>
    </i>
    <i>
      <x v="441"/>
    </i>
    <i>
      <x v="630"/>
    </i>
    <i>
      <x v="551"/>
    </i>
    <i>
      <x v="652"/>
    </i>
    <i>
      <x v="612"/>
    </i>
    <i>
      <x v="615"/>
    </i>
    <i>
      <x v="600"/>
    </i>
    <i>
      <x v="599"/>
    </i>
    <i>
      <x v="585"/>
    </i>
    <i>
      <x v="566"/>
    </i>
    <i>
      <x v="622"/>
    </i>
    <i>
      <x v="570"/>
    </i>
    <i>
      <x v="524"/>
    </i>
    <i>
      <x v="583"/>
    </i>
    <i>
      <x v="635"/>
    </i>
    <i>
      <x v="331"/>
    </i>
    <i>
      <x v="575"/>
    </i>
    <i>
      <x v="434"/>
    </i>
    <i>
      <x v="645"/>
    </i>
    <i>
      <x v="644"/>
    </i>
    <i>
      <x v="567"/>
    </i>
    <i>
      <x v="436"/>
    </i>
    <i>
      <x v="609"/>
    </i>
    <i>
      <x v="642"/>
    </i>
    <i>
      <x v="641"/>
    </i>
    <i>
      <x v="539"/>
    </i>
    <i>
      <x v="639"/>
    </i>
    <i>
      <x v="637"/>
    </i>
    <i>
      <x v="474"/>
    </i>
    <i>
      <x v="223"/>
    </i>
    <i>
      <x v="638"/>
    </i>
    <i>
      <x v="518"/>
    </i>
    <i>
      <x v="640"/>
    </i>
    <i>
      <x v="595"/>
    </i>
    <i>
      <x v="17"/>
    </i>
    <i>
      <x v="601"/>
    </i>
    <i>
      <x v="582"/>
    </i>
    <i>
      <x v="654"/>
    </i>
    <i>
      <x v="632"/>
    </i>
    <i>
      <x v="486"/>
    </i>
    <i>
      <x v="559"/>
    </i>
    <i>
      <x v="628"/>
    </i>
    <i>
      <x v="623"/>
    </i>
    <i>
      <x v="596"/>
    </i>
    <i>
      <x v="556"/>
    </i>
    <i>
      <x v="446"/>
    </i>
    <i>
      <x v="646"/>
    </i>
    <i>
      <x v="444"/>
    </i>
    <i>
      <x v="650"/>
    </i>
    <i>
      <x v="633"/>
    </i>
    <i>
      <x v="658"/>
    </i>
    <i>
      <x v="2"/>
    </i>
    <i>
      <x v="643"/>
    </i>
    <i>
      <x v="142"/>
    </i>
    <i>
      <x v="23"/>
    </i>
    <i>
      <x v="610"/>
    </i>
    <i>
      <x v="647"/>
    </i>
    <i>
      <x v="587"/>
    </i>
    <i>
      <x v="649"/>
    </i>
    <i>
      <x v="653"/>
    </i>
    <i>
      <x v="651"/>
    </i>
    <i>
      <x v="592"/>
    </i>
    <i>
      <x v="614"/>
    </i>
    <i>
      <x v="563"/>
    </i>
    <i>
      <x v="655"/>
    </i>
    <i>
      <x v="589"/>
    </i>
    <i>
      <x v="657"/>
    </i>
    <i>
      <x v="584"/>
    </i>
    <i>
      <x v="624"/>
    </i>
    <i>
      <x v="555"/>
    </i>
  </rowItems>
  <colItems count="1">
    <i/>
  </colItems>
  <pageFields count="1">
    <pageField fld="7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Kontingenční tabulka 24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H3:AI9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5">
    <i>
      <x v="95"/>
    </i>
    <i>
      <x v="5"/>
    </i>
    <i>
      <x v="345"/>
    </i>
    <i>
      <x v="338"/>
    </i>
    <i>
      <x v="23"/>
    </i>
  </rowItems>
  <colItems count="1">
    <i/>
  </colItems>
  <pageFields count="1">
    <pageField fld="7" item="6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Kontingenční tabulka 2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K3:AL12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h="1" x="5"/>
        <item h="1" x="2"/>
        <item h="1" x="4"/>
        <item h="1" x="9"/>
        <item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8">
    <i>
      <x v="287"/>
    </i>
    <i>
      <x v="262"/>
    </i>
    <i>
      <x v="598"/>
    </i>
    <i>
      <x v="380"/>
    </i>
    <i>
      <x v="534"/>
    </i>
    <i>
      <x v="524"/>
    </i>
    <i>
      <x v="434"/>
    </i>
    <i>
      <x v="23"/>
    </i>
  </rowItems>
  <colItems count="1">
    <i/>
  </colItems>
  <pageFields count="1">
    <pageField fld="7" item="12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Kontingenční tabulka 14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D3:E66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x="0"/>
        <item h="1" x="1"/>
        <item h="1" x="8"/>
        <item h="1"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62">
    <i>
      <x v="527"/>
    </i>
    <i>
      <x v="457"/>
    </i>
    <i>
      <x v="548"/>
    </i>
    <i>
      <x v="523"/>
    </i>
    <i>
      <x v="391"/>
    </i>
    <i>
      <x v="554"/>
    </i>
    <i>
      <x v="591"/>
    </i>
    <i>
      <x v="543"/>
    </i>
    <i>
      <x v="603"/>
    </i>
    <i>
      <x v="573"/>
    </i>
    <i>
      <x v="550"/>
    </i>
    <i>
      <x v="608"/>
    </i>
    <i>
      <x v="604"/>
    </i>
    <i>
      <x v="602"/>
    </i>
    <i>
      <x v="606"/>
    </i>
    <i>
      <x v="590"/>
    </i>
    <i>
      <x v="562"/>
    </i>
    <i>
      <x v="613"/>
    </i>
    <i>
      <x v="561"/>
    </i>
    <i>
      <x v="605"/>
    </i>
    <i>
      <x v="631"/>
    </i>
    <i>
      <x v="528"/>
    </i>
    <i>
      <x v="634"/>
    </i>
    <i>
      <x v="627"/>
    </i>
    <i>
      <x v="572"/>
    </i>
    <i>
      <x v="588"/>
    </i>
    <i>
      <x v="648"/>
    </i>
    <i>
      <x v="425"/>
    </i>
    <i>
      <x v="656"/>
    </i>
    <i>
      <x v="652"/>
    </i>
    <i>
      <x v="612"/>
    </i>
    <i>
      <x v="630"/>
    </i>
    <i>
      <x v="427"/>
    </i>
    <i>
      <x v="636"/>
    </i>
    <i>
      <x v="635"/>
    </i>
    <i>
      <x v="575"/>
    </i>
    <i>
      <x v="641"/>
    </i>
    <i>
      <x v="642"/>
    </i>
    <i>
      <x v="644"/>
    </i>
    <i>
      <x v="609"/>
    </i>
    <i>
      <x v="639"/>
    </i>
    <i>
      <x v="638"/>
    </i>
    <i>
      <x v="637"/>
    </i>
    <i>
      <x v="640"/>
    </i>
    <i>
      <x v="632"/>
    </i>
    <i>
      <x v="654"/>
    </i>
    <i>
      <x v="650"/>
    </i>
    <i>
      <x v="658"/>
    </i>
    <i>
      <x v="657"/>
    </i>
    <i>
      <x v="555"/>
    </i>
    <i>
      <x v="649"/>
    </i>
    <i>
      <x v="623"/>
    </i>
    <i>
      <x v="651"/>
    </i>
    <i>
      <x v="633"/>
    </i>
    <i>
      <x v="653"/>
    </i>
    <i>
      <x v="624"/>
    </i>
    <i>
      <x v="655"/>
    </i>
    <i>
      <x v="592"/>
    </i>
    <i>
      <x v="582"/>
    </i>
    <i>
      <x v="643"/>
    </i>
    <i>
      <x v="23"/>
    </i>
    <i>
      <x v="610"/>
    </i>
  </rowItems>
  <colItems count="1">
    <i/>
  </colItems>
  <pageFields count="1">
    <pageField fld="7" item="2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 20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V3:W13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x="6"/>
        <item h="1" x="0"/>
        <item h="1" x="1"/>
        <item h="1" x="8"/>
        <item h="1"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9">
    <i>
      <x v="5"/>
    </i>
    <i>
      <x v="345"/>
    </i>
    <i>
      <x v="353"/>
    </i>
    <i>
      <x v="338"/>
    </i>
    <i>
      <x v="325"/>
    </i>
    <i>
      <x v="336"/>
    </i>
    <i>
      <x v="370"/>
    </i>
    <i>
      <x v="384"/>
    </i>
    <i>
      <x v="23"/>
    </i>
  </rowItems>
  <colItems count="1">
    <i/>
  </colItems>
  <pageFields count="1">
    <pageField fld="7" item="1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 22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B3:AC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h="1" x="5"/>
        <item h="1" x="2"/>
        <item h="1" x="4"/>
        <item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4">
    <i>
      <x v="95"/>
    </i>
    <i>
      <x v="5"/>
    </i>
    <i>
      <x v="345"/>
    </i>
    <i>
      <x v="23"/>
    </i>
  </rowItems>
  <colItems count="1">
    <i/>
  </colItems>
  <pageFields count="1">
    <pageField fld="7" item="11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Kontingenční tabulka 23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AE3:AF24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x="8"/>
        <item h="1"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20">
    <i>
      <x v="26"/>
    </i>
    <i>
      <x v="36"/>
    </i>
    <i>
      <x v="28"/>
    </i>
    <i>
      <x v="315"/>
    </i>
    <i>
      <x v="403"/>
    </i>
    <i>
      <x v="100"/>
    </i>
    <i>
      <x v="27"/>
    </i>
    <i>
      <x v="19"/>
    </i>
    <i>
      <x v="12"/>
    </i>
    <i>
      <x v="507"/>
    </i>
    <i>
      <x v="441"/>
    </i>
    <i>
      <x v="443"/>
    </i>
    <i>
      <x v="518"/>
    </i>
    <i>
      <x v="17"/>
    </i>
    <i>
      <x v="580"/>
    </i>
    <i>
      <x v="601"/>
    </i>
    <i>
      <x v="474"/>
    </i>
    <i>
      <x v="262"/>
    </i>
    <i>
      <x v="23"/>
    </i>
    <i>
      <x v="142"/>
    </i>
  </rowItems>
  <colItems count="1">
    <i/>
  </colItems>
  <pageFields count="1">
    <pageField fld="7" item="4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Kontingenční tabulka 18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P3:Q11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h="1" x="5"/>
        <item h="1" x="2"/>
        <item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7">
    <i>
      <x v="353"/>
    </i>
    <i>
      <x v="350"/>
    </i>
    <i>
      <x v="384"/>
    </i>
    <i>
      <x v="526"/>
    </i>
    <i>
      <x v="586"/>
    </i>
    <i>
      <x v="585"/>
    </i>
    <i>
      <x v="23"/>
    </i>
  </rowItems>
  <colItems count="1">
    <i/>
  </colItems>
  <pageFields count="1">
    <pageField fld="7" item="10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Kontingenční tabulka 16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J3:K11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h="1" x="5"/>
        <item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7">
    <i>
      <x v="505"/>
    </i>
    <i>
      <x v="578"/>
    </i>
    <i>
      <x v="451"/>
    </i>
    <i>
      <x v="581"/>
    </i>
    <i>
      <x v="511"/>
    </i>
    <i>
      <x v="616"/>
    </i>
    <i>
      <x v="23"/>
    </i>
  </rowItems>
  <colItems count="1">
    <i/>
  </colItems>
  <pageFields count="1">
    <pageField fld="7" item="9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Kontingenční tabulka 21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Y3:Z17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h="1" x="3"/>
        <item h="1" x="10"/>
        <item h="1" x="12"/>
        <item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3">
    <i>
      <x v="403"/>
    </i>
    <i>
      <x v="315"/>
    </i>
    <i>
      <x v="28"/>
    </i>
    <i>
      <x v="579"/>
    </i>
    <i>
      <x v="34"/>
    </i>
    <i>
      <x v="36"/>
    </i>
    <i>
      <x v="580"/>
    </i>
    <i>
      <x v="443"/>
    </i>
    <i>
      <x v="507"/>
    </i>
    <i>
      <x v="142"/>
    </i>
    <i>
      <x v="596"/>
    </i>
    <i>
      <x v="441"/>
    </i>
    <i>
      <x v="23"/>
    </i>
  </rowItems>
  <colItems count="1">
    <i/>
  </colItems>
  <pageFields count="1">
    <pageField fld="7" item="8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Kontingenční tabulka 19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S3:T23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x="7"/>
        <item h="1" x="6"/>
        <item h="1" x="0"/>
        <item h="1" x="1"/>
        <item h="1" x="8"/>
        <item h="1"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9">
    <i>
      <x v="580"/>
    </i>
    <i>
      <x v="507"/>
    </i>
    <i>
      <x v="579"/>
    </i>
    <i>
      <x v="12"/>
    </i>
    <i>
      <x v="11"/>
    </i>
    <i>
      <x v="10"/>
    </i>
    <i>
      <x v="309"/>
    </i>
    <i>
      <x v="346"/>
    </i>
    <i>
      <x v="438"/>
    </i>
    <i>
      <x v="256"/>
    </i>
    <i>
      <x v="219"/>
    </i>
    <i>
      <x v="91"/>
    </i>
    <i>
      <x v="629"/>
    </i>
    <i>
      <x v="1"/>
    </i>
    <i>
      <x v="283"/>
    </i>
    <i>
      <x v="329"/>
    </i>
    <i>
      <x v="443"/>
    </i>
    <i>
      <x v="2"/>
    </i>
    <i>
      <x v="23"/>
    </i>
  </rowItems>
  <colItems count="1">
    <i/>
  </colItems>
  <pageFields count="1">
    <pageField fld="7" item="0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Kontingenční tabulka 17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3" indent="0" compact="0" compactData="0" gridDropZones="1">
  <location ref="M3:N2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7"/>
        <item h="1" x="6"/>
        <item h="1" x="0"/>
        <item h="1" x="1"/>
        <item h="1" x="8"/>
        <item x="3"/>
        <item h="1" x="10"/>
        <item h="1" x="12"/>
        <item h="1" x="5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660">
        <item m="1" x="299"/>
        <item x="103"/>
        <item x="52"/>
        <item m="1" x="465"/>
        <item m="1" x="264"/>
        <item x="30"/>
        <item m="1" x="373"/>
        <item m="1" x="290"/>
        <item m="1" x="492"/>
        <item m="1" x="615"/>
        <item x="38"/>
        <item x="41"/>
        <item x="37"/>
        <item m="1" x="519"/>
        <item m="1" x="563"/>
        <item m="1" x="209"/>
        <item m="1" x="643"/>
        <item x="118"/>
        <item m="1" x="516"/>
        <item x="119"/>
        <item m="1" x="313"/>
        <item m="1" x="438"/>
        <item m="1" x="369"/>
        <item x="185"/>
        <item m="1" x="193"/>
        <item m="1" x="644"/>
        <item x="42"/>
        <item x="46"/>
        <item x="45"/>
        <item m="1" x="350"/>
        <item m="1" x="603"/>
        <item m="1" x="288"/>
        <item m="1" x="197"/>
        <item m="1" x="331"/>
        <item x="26"/>
        <item m="1" x="493"/>
        <item x="48"/>
        <item m="1" x="439"/>
        <item m="1" x="186"/>
        <item m="1" x="305"/>
        <item m="1" x="463"/>
        <item m="1" x="442"/>
        <item m="1" x="357"/>
        <item m="1" x="401"/>
        <item m="1" x="499"/>
        <item m="1" x="256"/>
        <item m="1" x="386"/>
        <item m="1" x="440"/>
        <item m="1" x="242"/>
        <item m="1" x="367"/>
        <item m="1" x="402"/>
        <item m="1" x="549"/>
        <item m="1" x="527"/>
        <item m="1" x="353"/>
        <item m="1" x="358"/>
        <item m="1" x="443"/>
        <item m="1" x="311"/>
        <item m="1" x="598"/>
        <item m="1" x="636"/>
        <item m="1" x="322"/>
        <item m="1" x="391"/>
        <item m="1" x="606"/>
        <item m="1" x="372"/>
        <item m="1" x="630"/>
        <item m="1" x="638"/>
        <item m="1" x="303"/>
        <item m="1" x="308"/>
        <item m="1" x="461"/>
        <item m="1" x="370"/>
        <item m="1" x="292"/>
        <item m="1" x="588"/>
        <item m="1" x="364"/>
        <item m="1" x="482"/>
        <item m="1" x="389"/>
        <item m="1" x="572"/>
        <item m="1" x="490"/>
        <item m="1" x="559"/>
        <item m="1" x="221"/>
        <item m="1" x="265"/>
        <item m="1" x="416"/>
        <item m="1" x="211"/>
        <item m="1" x="553"/>
        <item m="1" x="476"/>
        <item m="1" x="437"/>
        <item m="1" x="611"/>
        <item m="1" x="616"/>
        <item m="1" x="267"/>
        <item m="1" x="431"/>
        <item m="1" x="633"/>
        <item m="1" x="328"/>
        <item m="1" x="530"/>
        <item x="53"/>
        <item m="1" x="541"/>
        <item m="1" x="430"/>
        <item m="1" x="314"/>
        <item x="47"/>
        <item m="1" x="552"/>
        <item m="1" x="279"/>
        <item m="1" x="289"/>
        <item m="1" x="195"/>
        <item x="49"/>
        <item m="1" x="568"/>
        <item m="1" x="656"/>
        <item m="1" x="194"/>
        <item m="1" x="445"/>
        <item m="1" x="411"/>
        <item m="1" x="339"/>
        <item m="1" x="518"/>
        <item m="1" x="380"/>
        <item m="1" x="513"/>
        <item m="1" x="268"/>
        <item m="1" x="625"/>
        <item m="1" x="190"/>
        <item m="1" x="646"/>
        <item m="1" x="455"/>
        <item m="1" x="590"/>
        <item m="1" x="321"/>
        <item m="1" x="561"/>
        <item m="1" x="302"/>
        <item m="1" x="649"/>
        <item m="1" x="427"/>
        <item m="1" x="612"/>
        <item m="1" x="312"/>
        <item m="1" x="609"/>
        <item m="1" x="634"/>
        <item m="1" x="464"/>
        <item m="1" x="621"/>
        <item m="1" x="508"/>
        <item m="1" x="233"/>
        <item m="1" x="639"/>
        <item m="1" x="653"/>
        <item m="1" x="351"/>
        <item m="1" x="326"/>
        <item m="1" x="408"/>
        <item m="1" x="557"/>
        <item m="1" x="511"/>
        <item m="1" x="241"/>
        <item m="1" x="564"/>
        <item m="1" x="269"/>
        <item m="1" x="257"/>
        <item m="1" x="487"/>
        <item m="1" x="334"/>
        <item x="27"/>
        <item m="1" x="207"/>
        <item m="1" x="343"/>
        <item m="1" x="332"/>
        <item m="1" x="286"/>
        <item m="1" x="338"/>
        <item m="1" x="510"/>
        <item m="1" x="395"/>
        <item m="1" x="240"/>
        <item m="1" x="319"/>
        <item m="1" x="456"/>
        <item m="1" x="494"/>
        <item m="1" x="385"/>
        <item m="1" x="227"/>
        <item m="1" x="629"/>
        <item m="1" x="383"/>
        <item m="1" x="259"/>
        <item m="1" x="222"/>
        <item m="1" x="470"/>
        <item m="1" x="249"/>
        <item m="1" x="504"/>
        <item m="1" x="467"/>
        <item m="1" x="452"/>
        <item m="1" x="218"/>
        <item m="1" x="466"/>
        <item m="1" x="531"/>
        <item m="1" x="654"/>
        <item m="1" x="318"/>
        <item m="1" x="635"/>
        <item m="1" x="201"/>
        <item m="1" x="270"/>
        <item m="1" x="520"/>
        <item m="1" x="224"/>
        <item m="1" x="274"/>
        <item m="1" x="382"/>
        <item m="1" x="400"/>
        <item m="1" x="420"/>
        <item m="1" x="348"/>
        <item m="1" x="203"/>
        <item m="1" x="399"/>
        <item m="1" x="347"/>
        <item m="1" x="415"/>
        <item m="1" x="652"/>
        <item m="1" x="412"/>
        <item m="1" x="260"/>
        <item m="1" x="244"/>
        <item m="1" x="532"/>
        <item m="1" x="432"/>
        <item m="1" x="384"/>
        <item m="1" x="581"/>
        <item m="1" x="355"/>
        <item m="1" x="251"/>
        <item m="1" x="576"/>
        <item m="1" x="554"/>
        <item m="1" x="468"/>
        <item m="1" x="608"/>
        <item m="1" x="304"/>
        <item m="1" x="335"/>
        <item m="1" x="245"/>
        <item m="1" x="325"/>
        <item m="1" x="436"/>
        <item m="1" x="428"/>
        <item m="1" x="217"/>
        <item m="1" x="234"/>
        <item m="1" x="266"/>
        <item m="1" x="485"/>
        <item m="1" x="212"/>
        <item m="1" x="539"/>
        <item m="1" x="534"/>
        <item m="1" x="624"/>
        <item m="1" x="363"/>
        <item m="1" x="562"/>
        <item m="1" x="306"/>
        <item m="1" x="254"/>
        <item m="1" x="435"/>
        <item m="1" x="622"/>
        <item m="1" x="346"/>
        <item x="54"/>
        <item m="1" x="574"/>
        <item m="1" x="261"/>
        <item m="1" x="517"/>
        <item x="142"/>
        <item m="1" x="278"/>
        <item m="1" x="551"/>
        <item m="1" x="300"/>
        <item m="1" x="526"/>
        <item m="1" x="498"/>
        <item m="1" x="647"/>
        <item m="1" x="215"/>
        <item m="1" x="555"/>
        <item m="1" x="329"/>
        <item m="1" x="570"/>
        <item m="1" x="585"/>
        <item m="1" x="337"/>
        <item m="1" x="225"/>
        <item m="1" x="497"/>
        <item m="1" x="460"/>
        <item m="1" x="414"/>
        <item m="1" x="641"/>
        <item m="1" x="422"/>
        <item m="1" x="536"/>
        <item m="1" x="307"/>
        <item m="1" x="544"/>
        <item m="1" x="477"/>
        <item m="1" x="496"/>
        <item m="1" x="282"/>
        <item m="1" x="500"/>
        <item m="1" x="459"/>
        <item m="1" x="397"/>
        <item m="1" x="206"/>
        <item m="1" x="204"/>
        <item m="1" x="495"/>
        <item m="1" x="323"/>
        <item m="1" x="628"/>
        <item x="39"/>
        <item m="1" x="366"/>
        <item m="1" x="648"/>
        <item m="1" x="631"/>
        <item m="1" x="583"/>
        <item m="1" x="620"/>
        <item x="111"/>
        <item m="1" x="579"/>
        <item m="1" x="507"/>
        <item m="1" x="298"/>
        <item m="1" x="560"/>
        <item m="1" x="213"/>
        <item m="1" x="324"/>
        <item x="63"/>
        <item m="1" x="434"/>
        <item m="1" x="419"/>
        <item m="1" x="547"/>
        <item m="1" x="446"/>
        <item m="1" x="243"/>
        <item m="1" x="484"/>
        <item m="1" x="582"/>
        <item m="1" x="403"/>
        <item m="1" x="378"/>
        <item m="1" x="632"/>
        <item m="1" x="192"/>
        <item m="1" x="489"/>
        <item m="1" x="594"/>
        <item x="104"/>
        <item m="1" x="293"/>
        <item m="1" x="275"/>
        <item m="1" x="605"/>
        <item x="113"/>
        <item m="1" x="657"/>
        <item m="1" x="491"/>
        <item m="1" x="655"/>
        <item m="1" x="610"/>
        <item m="1" x="258"/>
        <item m="1" x="228"/>
        <item m="1" x="575"/>
        <item m="1" x="535"/>
        <item m="1" x="229"/>
        <item m="1" x="469"/>
        <item m="1" x="650"/>
        <item m="1" x="418"/>
        <item m="1" x="546"/>
        <item x="135"/>
        <item m="1" x="640"/>
        <item m="1" x="458"/>
        <item m="1" x="502"/>
        <item m="1" x="558"/>
        <item m="1" x="596"/>
        <item m="1" x="450"/>
        <item m="1" x="340"/>
        <item x="10"/>
        <item m="1" x="189"/>
        <item m="1" x="591"/>
        <item m="1" x="379"/>
        <item m="1" x="336"/>
        <item m="1" x="393"/>
        <item x="29"/>
        <item m="1" x="595"/>
        <item m="1" x="345"/>
        <item m="1" x="512"/>
        <item m="1" x="506"/>
        <item m="1" x="205"/>
        <item m="1" x="344"/>
        <item x="83"/>
        <item m="1" x="424"/>
        <item m="1" x="376"/>
        <item x="32"/>
        <item m="1" x="354"/>
        <item m="1" x="297"/>
        <item m="1" x="607"/>
        <item x="20"/>
        <item m="1" x="287"/>
        <item x="92"/>
        <item m="1" x="613"/>
        <item m="1" x="196"/>
        <item m="1" x="361"/>
        <item m="1" x="571"/>
        <item x="51"/>
        <item m="1" x="223"/>
        <item x="33"/>
        <item m="1" x="202"/>
        <item m="1" x="216"/>
        <item m="1" x="441"/>
        <item m="1" x="413"/>
        <item m="1" x="230"/>
        <item m="1" x="315"/>
        <item x="31"/>
        <item x="84"/>
        <item m="1" x="301"/>
        <item m="1" x="377"/>
        <item m="1" x="238"/>
        <item x="23"/>
        <item m="1" x="341"/>
        <item m="1" x="651"/>
        <item x="24"/>
        <item x="6"/>
        <item m="1" x="349"/>
        <item m="1" x="208"/>
        <item x="16"/>
        <item m="1" x="255"/>
        <item m="1" x="280"/>
        <item m="1" x="421"/>
        <item m="1" x="281"/>
        <item m="1" x="577"/>
        <item m="1" x="480"/>
        <item m="1" x="252"/>
        <item m="1" x="589"/>
        <item m="1" x="235"/>
        <item m="1" x="617"/>
        <item m="1" x="524"/>
        <item m="1" x="410"/>
        <item x="55"/>
        <item m="1" x="619"/>
        <item m="1" x="514"/>
        <item m="1" x="359"/>
        <item m="1" x="449"/>
        <item m="1" x="210"/>
        <item m="1" x="407"/>
        <item m="1" x="569"/>
        <item m="1" x="375"/>
        <item m="1" x="545"/>
        <item x="112"/>
        <item m="1" x="285"/>
        <item m="1" x="263"/>
        <item x="7"/>
        <item x="21"/>
        <item m="1" x="309"/>
        <item x="11"/>
        <item x="4"/>
        <item x="129"/>
        <item m="1" x="565"/>
        <item m="1" x="417"/>
        <item x="0"/>
        <item m="1" x="509"/>
        <item m="1" x="478"/>
        <item x="14"/>
        <item x="13"/>
        <item m="1" x="592"/>
        <item m="1" x="198"/>
        <item x="106"/>
        <item x="17"/>
        <item m="1" x="573"/>
        <item m="1" x="317"/>
        <item m="1" x="597"/>
        <item x="28"/>
        <item m="1" x="529"/>
        <item m="1" x="472"/>
        <item m="1" x="388"/>
        <item m="1" x="219"/>
        <item m="1" x="447"/>
        <item m="1" x="542"/>
        <item m="1" x="550"/>
        <item m="1" x="471"/>
        <item m="1" x="390"/>
        <item m="1" x="283"/>
        <item m="1" x="600"/>
        <item m="1" x="521"/>
        <item x="19"/>
        <item m="1" x="580"/>
        <item m="1" x="525"/>
        <item m="1" x="614"/>
        <item m="1" x="425"/>
        <item m="1" x="423"/>
        <item m="1" x="462"/>
        <item x="77"/>
        <item m="1" x="330"/>
        <item x="96"/>
        <item m="1" x="626"/>
        <item x="95"/>
        <item m="1" x="396"/>
        <item x="5"/>
        <item m="1" x="246"/>
        <item m="1" x="556"/>
        <item x="12"/>
        <item m="1" x="247"/>
        <item x="117"/>
        <item m="1" x="566"/>
        <item x="64"/>
        <item m="1" x="262"/>
        <item x="40"/>
        <item m="1" x="409"/>
        <item m="1" x="548"/>
        <item x="43"/>
        <item m="1" x="637"/>
        <item x="25"/>
        <item x="18"/>
        <item m="1" x="295"/>
        <item x="143"/>
        <item m="1" x="200"/>
        <item m="1" x="587"/>
        <item m="1" x="543"/>
        <item m="1" x="248"/>
        <item x="58"/>
        <item m="1" x="356"/>
        <item m="1" x="352"/>
        <item x="62"/>
        <item m="1" x="276"/>
        <item m="1" x="365"/>
        <item x="3"/>
        <item m="1" x="362"/>
        <item x="99"/>
        <item m="1" x="226"/>
        <item m="1" x="578"/>
        <item m="1" x="522"/>
        <item m="1" x="253"/>
        <item m="1" x="277"/>
        <item m="1" x="310"/>
        <item m="1" x="567"/>
        <item m="1" x="453"/>
        <item m="1" x="404"/>
        <item m="1" x="457"/>
        <item m="1" x="426"/>
        <item m="1" x="473"/>
        <item m="1" x="220"/>
        <item x="76"/>
        <item x="44"/>
        <item m="1" x="406"/>
        <item m="1" x="505"/>
        <item m="1" x="618"/>
        <item m="1" x="214"/>
        <item m="1" x="231"/>
        <item m="1" x="271"/>
        <item m="1" x="475"/>
        <item m="1" x="479"/>
        <item m="1" x="601"/>
        <item x="108"/>
        <item x="59"/>
        <item x="71"/>
        <item m="1" x="451"/>
        <item x="82"/>
        <item m="1" x="593"/>
        <item m="1" x="237"/>
        <item x="105"/>
        <item m="1" x="232"/>
        <item m="1" x="474"/>
        <item m="1" x="392"/>
        <item m="1" x="537"/>
        <item m="1" x="501"/>
        <item m="1" x="398"/>
        <item m="1" x="645"/>
        <item m="1" x="602"/>
        <item m="1" x="296"/>
        <item m="1" x="584"/>
        <item m="1" x="374"/>
        <item x="66"/>
        <item m="1" x="371"/>
        <item x="9"/>
        <item x="15"/>
        <item x="35"/>
        <item m="1" x="533"/>
        <item m="1" x="327"/>
        <item m="1" x="272"/>
        <item x="57"/>
        <item m="1" x="342"/>
        <item x="80"/>
        <item x="101"/>
        <item m="1" x="381"/>
        <item x="74"/>
        <item m="1" x="236"/>
        <item x="50"/>
        <item m="1" x="316"/>
        <item m="1" x="488"/>
        <item m="1" x="291"/>
        <item m="1" x="433"/>
        <item x="123"/>
        <item x="116"/>
        <item m="1" x="448"/>
        <item x="22"/>
        <item x="94"/>
        <item x="139"/>
        <item m="1" x="454"/>
        <item m="1" x="538"/>
        <item m="1" x="368"/>
        <item m="1" x="528"/>
        <item m="1" x="481"/>
        <item x="115"/>
        <item m="1" x="444"/>
        <item m="1" x="273"/>
        <item m="1" x="483"/>
        <item m="1" x="486"/>
        <item x="100"/>
        <item m="1" x="320"/>
        <item m="1" x="284"/>
        <item m="1" x="429"/>
        <item x="87"/>
        <item m="1" x="586"/>
        <item m="1" x="503"/>
        <item m="1" x="523"/>
        <item x="89"/>
        <item x="98"/>
        <item m="1" x="187"/>
        <item x="110"/>
        <item x="70"/>
        <item m="1" x="199"/>
        <item m="1" x="540"/>
        <item x="1"/>
        <item x="158"/>
        <item x="60"/>
        <item m="1" x="599"/>
        <item m="1" x="642"/>
        <item x="91"/>
        <item m="1" x="387"/>
        <item x="88"/>
        <item x="2"/>
        <item x="81"/>
        <item x="68"/>
        <item x="72"/>
        <item x="170"/>
        <item x="75"/>
        <item m="1" x="294"/>
        <item m="1" x="188"/>
        <item x="73"/>
        <item x="69"/>
        <item x="162"/>
        <item x="140"/>
        <item m="1" x="250"/>
        <item x="163"/>
        <item m="1" x="360"/>
        <item m="1" x="658"/>
        <item x="8"/>
        <item x="34"/>
        <item x="36"/>
        <item x="56"/>
        <item x="61"/>
        <item x="65"/>
        <item x="67"/>
        <item x="78"/>
        <item x="79"/>
        <item x="85"/>
        <item x="86"/>
        <item x="90"/>
        <item x="93"/>
        <item x="97"/>
        <item x="102"/>
        <item m="1" x="623"/>
        <item m="1" x="191"/>
        <item x="107"/>
        <item x="109"/>
        <item m="1" x="333"/>
        <item x="114"/>
        <item x="120"/>
        <item x="121"/>
        <item x="122"/>
        <item x="124"/>
        <item x="125"/>
        <item x="126"/>
        <item x="127"/>
        <item x="128"/>
        <item m="1" x="394"/>
        <item x="130"/>
        <item x="131"/>
        <item x="132"/>
        <item m="1" x="405"/>
        <item x="133"/>
        <item x="134"/>
        <item x="136"/>
        <item x="137"/>
        <item x="138"/>
        <item m="1" x="515"/>
        <item x="141"/>
        <item x="144"/>
        <item m="1" x="627"/>
        <item m="1" x="239"/>
        <item x="145"/>
        <item x="146"/>
        <item x="147"/>
        <item m="1" x="604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24">
    <i>
      <x v="394"/>
    </i>
    <i>
      <x v="329"/>
    </i>
    <i>
      <x v="506"/>
    </i>
    <i>
      <x v="432"/>
    </i>
    <i>
      <x v="309"/>
    </i>
    <i>
      <x v="386"/>
    </i>
    <i>
      <x v="346"/>
    </i>
    <i>
      <x v="399"/>
    </i>
    <i>
      <x v="395"/>
    </i>
    <i>
      <x v="357"/>
    </i>
    <i>
      <x v="322"/>
    </i>
    <i>
      <x v="513"/>
    </i>
    <i>
      <x v="416"/>
    </i>
    <i>
      <x v="626"/>
    </i>
    <i>
      <x v="514"/>
    </i>
    <i>
      <x v="488"/>
    </i>
    <i>
      <x v="600"/>
    </i>
    <i>
      <x v="599"/>
    </i>
    <i>
      <x v="615"/>
    </i>
    <i>
      <x v="539"/>
    </i>
    <i>
      <x v="23"/>
    </i>
    <i>
      <x v="563"/>
    </i>
    <i>
      <x v="444"/>
    </i>
    <i>
      <x v="587"/>
    </i>
  </rowItems>
  <colItems count="1">
    <i/>
  </colItems>
  <pageFields count="1">
    <pageField fld="7" item="5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rinterSettings" Target="../printerSettings/printerSettings3.bin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63"/>
  <sheetViews>
    <sheetView showGridLines="0" workbookViewId="0">
      <pane ySplit="1" topLeftCell="A15" activePane="bottomLeft" state="frozen"/>
      <selection pane="bottomLeft" activeCell="A63" sqref="A63"/>
    </sheetView>
  </sheetViews>
  <sheetFormatPr defaultColWidth="8" defaultRowHeight="12.75" x14ac:dyDescent="0.2"/>
  <cols>
    <col min="1" max="16384" width="8" style="6"/>
  </cols>
  <sheetData>
    <row r="1" spans="1:7" ht="15.75" x14ac:dyDescent="0.25">
      <c r="A1" s="5" t="s">
        <v>59</v>
      </c>
    </row>
    <row r="2" spans="1:7" ht="15.75" x14ac:dyDescent="0.25">
      <c r="A2" s="7"/>
    </row>
    <row r="3" spans="1:7" ht="15.75" x14ac:dyDescent="0.25">
      <c r="A3" s="7" t="s">
        <v>96</v>
      </c>
    </row>
    <row r="4" spans="1:7" ht="15.75" x14ac:dyDescent="0.25">
      <c r="A4" s="32" t="s">
        <v>89</v>
      </c>
      <c r="B4" s="10" t="s">
        <v>88</v>
      </c>
    </row>
    <row r="5" spans="1:7" x14ac:dyDescent="0.2">
      <c r="A5" s="32" t="s">
        <v>90</v>
      </c>
      <c r="B5" s="12" t="s">
        <v>91</v>
      </c>
    </row>
    <row r="6" spans="1:7" x14ac:dyDescent="0.2">
      <c r="A6" s="32" t="s">
        <v>92</v>
      </c>
      <c r="B6" s="12" t="s">
        <v>93</v>
      </c>
    </row>
    <row r="7" spans="1:7" x14ac:dyDescent="0.2">
      <c r="A7" s="32" t="s">
        <v>94</v>
      </c>
      <c r="B7" s="12" t="s">
        <v>95</v>
      </c>
    </row>
    <row r="8" spans="1:7" x14ac:dyDescent="0.2">
      <c r="A8" s="32"/>
    </row>
    <row r="9" spans="1:7" ht="15.75" x14ac:dyDescent="0.25">
      <c r="A9" s="8" t="s">
        <v>135</v>
      </c>
    </row>
    <row r="10" spans="1:7" ht="15.75" x14ac:dyDescent="0.25">
      <c r="A10" s="9"/>
    </row>
    <row r="11" spans="1:7" ht="15.75" x14ac:dyDescent="0.25">
      <c r="A11" s="33" t="s">
        <v>60</v>
      </c>
      <c r="F11" s="33" t="s">
        <v>136</v>
      </c>
    </row>
    <row r="12" spans="1:7" ht="15.75" x14ac:dyDescent="0.25">
      <c r="A12" s="9" t="s">
        <v>21</v>
      </c>
      <c r="B12" s="9" t="s">
        <v>22</v>
      </c>
      <c r="F12" s="9" t="s">
        <v>21</v>
      </c>
      <c r="G12" s="9" t="s">
        <v>23</v>
      </c>
    </row>
    <row r="13" spans="1:7" ht="15.75" x14ac:dyDescent="0.25">
      <c r="A13" s="9" t="s">
        <v>21</v>
      </c>
      <c r="B13" s="9" t="s">
        <v>24</v>
      </c>
      <c r="F13" s="9" t="s">
        <v>21</v>
      </c>
      <c r="G13" s="9" t="s">
        <v>100</v>
      </c>
    </row>
    <row r="14" spans="1:7" ht="15.75" x14ac:dyDescent="0.25">
      <c r="A14" s="9" t="s">
        <v>21</v>
      </c>
      <c r="B14" s="9" t="s">
        <v>25</v>
      </c>
      <c r="F14" s="9" t="s">
        <v>21</v>
      </c>
      <c r="G14" s="9" t="s">
        <v>101</v>
      </c>
    </row>
    <row r="15" spans="1:7" ht="15.75" x14ac:dyDescent="0.25">
      <c r="A15" s="9"/>
      <c r="B15" s="9"/>
      <c r="F15" s="9"/>
      <c r="G15" s="9" t="s">
        <v>148</v>
      </c>
    </row>
    <row r="16" spans="1:7" ht="15.75" x14ac:dyDescent="0.25">
      <c r="A16" s="9" t="s">
        <v>27</v>
      </c>
      <c r="F16" s="9" t="s">
        <v>21</v>
      </c>
      <c r="G16" s="9" t="s">
        <v>102</v>
      </c>
    </row>
    <row r="17" spans="1:7" ht="15.75" x14ac:dyDescent="0.25">
      <c r="A17" s="9"/>
      <c r="F17" s="9"/>
      <c r="G17" s="9" t="s">
        <v>149</v>
      </c>
    </row>
    <row r="18" spans="1:7" ht="15.75" x14ac:dyDescent="0.25">
      <c r="F18" s="9" t="s">
        <v>21</v>
      </c>
      <c r="G18" s="9" t="s">
        <v>103</v>
      </c>
    </row>
    <row r="19" spans="1:7" ht="15.75" x14ac:dyDescent="0.25">
      <c r="F19" s="9" t="s">
        <v>21</v>
      </c>
      <c r="G19" s="9" t="s">
        <v>104</v>
      </c>
    </row>
    <row r="20" spans="1:7" ht="15.75" x14ac:dyDescent="0.25">
      <c r="A20" s="33" t="s">
        <v>61</v>
      </c>
    </row>
    <row r="21" spans="1:7" ht="15.75" x14ac:dyDescent="0.25">
      <c r="A21" s="9" t="s">
        <v>21</v>
      </c>
      <c r="B21" s="9" t="s">
        <v>29</v>
      </c>
      <c r="F21" s="33" t="s">
        <v>143</v>
      </c>
    </row>
    <row r="22" spans="1:7" ht="15.75" x14ac:dyDescent="0.25">
      <c r="A22" s="9" t="s">
        <v>21</v>
      </c>
      <c r="B22" s="9" t="s">
        <v>31</v>
      </c>
      <c r="G22" s="9" t="s">
        <v>137</v>
      </c>
    </row>
    <row r="23" spans="1:7" ht="15.75" x14ac:dyDescent="0.25">
      <c r="A23" s="9" t="s">
        <v>21</v>
      </c>
      <c r="B23" s="9" t="s">
        <v>32</v>
      </c>
      <c r="G23" s="9" t="s">
        <v>138</v>
      </c>
    </row>
    <row r="24" spans="1:7" ht="15.75" x14ac:dyDescent="0.25">
      <c r="A24" s="9" t="s">
        <v>21</v>
      </c>
      <c r="B24" s="9" t="s">
        <v>33</v>
      </c>
      <c r="G24" s="9" t="s">
        <v>139</v>
      </c>
    </row>
    <row r="25" spans="1:7" ht="15.75" x14ac:dyDescent="0.25">
      <c r="A25" s="9" t="s">
        <v>21</v>
      </c>
      <c r="B25" s="9" t="s">
        <v>99</v>
      </c>
      <c r="G25" s="9" t="s">
        <v>140</v>
      </c>
    </row>
    <row r="26" spans="1:7" ht="15.75" x14ac:dyDescent="0.25">
      <c r="A26" s="9" t="s">
        <v>21</v>
      </c>
      <c r="B26" s="9" t="s">
        <v>113</v>
      </c>
      <c r="G26" s="9" t="s">
        <v>141</v>
      </c>
    </row>
    <row r="27" spans="1:7" ht="15.75" x14ac:dyDescent="0.25">
      <c r="A27" s="9"/>
      <c r="B27" s="9" t="s">
        <v>114</v>
      </c>
      <c r="G27" s="9" t="s">
        <v>142</v>
      </c>
    </row>
    <row r="28" spans="1:7" ht="15.75" x14ac:dyDescent="0.25">
      <c r="A28" s="9"/>
      <c r="B28" s="9"/>
    </row>
    <row r="29" spans="1:7" ht="15.75" x14ac:dyDescent="0.25">
      <c r="A29" s="8" t="s">
        <v>105</v>
      </c>
    </row>
    <row r="30" spans="1:7" ht="15.75" x14ac:dyDescent="0.25">
      <c r="A30" s="9"/>
    </row>
    <row r="31" spans="1:7" ht="15.75" x14ac:dyDescent="0.25">
      <c r="A31" s="33" t="s">
        <v>111</v>
      </c>
      <c r="F31" s="33" t="s">
        <v>121</v>
      </c>
    </row>
    <row r="32" spans="1:7" ht="15.75" x14ac:dyDescent="0.25">
      <c r="A32" s="9" t="s">
        <v>21</v>
      </c>
      <c r="B32" s="9" t="s">
        <v>34</v>
      </c>
      <c r="G32" s="10" t="s">
        <v>110</v>
      </c>
    </row>
    <row r="33" spans="1:7" ht="15.75" x14ac:dyDescent="0.25">
      <c r="A33" s="9" t="s">
        <v>21</v>
      </c>
      <c r="B33" s="9" t="s">
        <v>35</v>
      </c>
      <c r="G33" s="10" t="s">
        <v>115</v>
      </c>
    </row>
    <row r="34" spans="1:7" ht="15.75" x14ac:dyDescent="0.25">
      <c r="A34" s="9" t="s">
        <v>21</v>
      </c>
      <c r="B34" s="9" t="s">
        <v>36</v>
      </c>
      <c r="G34" s="9" t="s">
        <v>37</v>
      </c>
    </row>
    <row r="35" spans="1:7" ht="15.75" x14ac:dyDescent="0.25">
      <c r="A35" s="9"/>
      <c r="F35" s="9" t="s">
        <v>27</v>
      </c>
    </row>
    <row r="36" spans="1:7" ht="15.75" x14ac:dyDescent="0.25">
      <c r="A36" s="33" t="s">
        <v>122</v>
      </c>
      <c r="F36" s="33" t="s">
        <v>144</v>
      </c>
    </row>
    <row r="37" spans="1:7" ht="15.75" x14ac:dyDescent="0.25">
      <c r="A37" s="9" t="s">
        <v>21</v>
      </c>
      <c r="B37" s="9" t="s">
        <v>116</v>
      </c>
      <c r="F37" s="9" t="s">
        <v>38</v>
      </c>
      <c r="G37" s="9" t="s">
        <v>118</v>
      </c>
    </row>
    <row r="38" spans="1:7" ht="15.75" x14ac:dyDescent="0.25">
      <c r="A38" s="9" t="s">
        <v>21</v>
      </c>
      <c r="B38" s="9" t="s">
        <v>39</v>
      </c>
      <c r="F38" s="9" t="s">
        <v>21</v>
      </c>
      <c r="G38" s="9" t="s">
        <v>119</v>
      </c>
    </row>
    <row r="39" spans="1:7" ht="15.75" x14ac:dyDescent="0.25">
      <c r="A39" s="9" t="s">
        <v>21</v>
      </c>
      <c r="B39" s="9" t="s">
        <v>40</v>
      </c>
      <c r="F39" s="9" t="s">
        <v>21</v>
      </c>
      <c r="G39" s="9" t="s">
        <v>26</v>
      </c>
    </row>
    <row r="40" spans="1:7" ht="15.75" x14ac:dyDescent="0.25">
      <c r="A40" s="9" t="s">
        <v>21</v>
      </c>
      <c r="B40" s="9" t="s">
        <v>112</v>
      </c>
      <c r="F40" s="9" t="s">
        <v>21</v>
      </c>
      <c r="G40" s="9" t="s">
        <v>120</v>
      </c>
    </row>
    <row r="41" spans="1:7" ht="15.75" x14ac:dyDescent="0.25">
      <c r="A41" s="9" t="s">
        <v>21</v>
      </c>
      <c r="B41" s="9" t="s">
        <v>41</v>
      </c>
      <c r="F41" s="9" t="s">
        <v>21</v>
      </c>
      <c r="G41" s="9" t="s">
        <v>28</v>
      </c>
    </row>
    <row r="42" spans="1:7" ht="15.75" x14ac:dyDescent="0.25">
      <c r="A42" s="9" t="s">
        <v>21</v>
      </c>
      <c r="B42" s="9" t="s">
        <v>42</v>
      </c>
      <c r="F42" s="9" t="s">
        <v>21</v>
      </c>
      <c r="G42" s="9" t="s">
        <v>30</v>
      </c>
    </row>
    <row r="43" spans="1:7" ht="15.75" x14ac:dyDescent="0.25">
      <c r="B43" s="9" t="s">
        <v>117</v>
      </c>
    </row>
    <row r="44" spans="1:7" ht="15.75" x14ac:dyDescent="0.25">
      <c r="B44" s="9"/>
      <c r="F44" s="33" t="s">
        <v>145</v>
      </c>
    </row>
    <row r="45" spans="1:7" ht="15.75" x14ac:dyDescent="0.25">
      <c r="B45" s="9"/>
      <c r="F45" s="9" t="s">
        <v>38</v>
      </c>
      <c r="G45" s="9" t="s">
        <v>23</v>
      </c>
    </row>
    <row r="46" spans="1:7" ht="15.75" x14ac:dyDescent="0.25">
      <c r="B46" s="9"/>
      <c r="F46" s="9" t="s">
        <v>21</v>
      </c>
      <c r="G46" s="9" t="s">
        <v>100</v>
      </c>
    </row>
    <row r="47" spans="1:7" ht="15.75" x14ac:dyDescent="0.25">
      <c r="B47" s="9"/>
      <c r="F47" s="9" t="s">
        <v>21</v>
      </c>
      <c r="G47" s="9" t="s">
        <v>101</v>
      </c>
    </row>
    <row r="48" spans="1:7" ht="15.75" x14ac:dyDescent="0.25">
      <c r="B48" s="9"/>
      <c r="F48" s="9" t="s">
        <v>21</v>
      </c>
      <c r="G48" s="9" t="s">
        <v>146</v>
      </c>
    </row>
    <row r="49" spans="1:9" ht="15.75" x14ac:dyDescent="0.25">
      <c r="B49" s="9"/>
      <c r="F49" s="9" t="s">
        <v>21</v>
      </c>
      <c r="G49" s="9" t="s">
        <v>103</v>
      </c>
    </row>
    <row r="50" spans="1:9" ht="15.75" x14ac:dyDescent="0.25">
      <c r="B50" s="9"/>
      <c r="F50" s="9" t="s">
        <v>21</v>
      </c>
      <c r="G50" s="9" t="s">
        <v>104</v>
      </c>
    </row>
    <row r="52" spans="1:9" x14ac:dyDescent="0.2">
      <c r="A52" s="6" t="s">
        <v>43</v>
      </c>
    </row>
    <row r="53" spans="1:9" x14ac:dyDescent="0.2">
      <c r="A53" s="6" t="s">
        <v>11</v>
      </c>
      <c r="B53" s="6" t="s">
        <v>50</v>
      </c>
      <c r="H53" s="6" t="s">
        <v>44</v>
      </c>
      <c r="I53" s="6" t="s">
        <v>45</v>
      </c>
    </row>
    <row r="54" spans="1:9" x14ac:dyDescent="0.2">
      <c r="A54" s="6" t="s">
        <v>53</v>
      </c>
      <c r="B54" s="12" t="s">
        <v>125</v>
      </c>
      <c r="H54" s="6" t="s">
        <v>46</v>
      </c>
      <c r="I54" s="6" t="s">
        <v>47</v>
      </c>
    </row>
    <row r="55" spans="1:9" ht="15.75" x14ac:dyDescent="0.25">
      <c r="A55" s="12" t="s">
        <v>54</v>
      </c>
      <c r="B55" s="12" t="s">
        <v>55</v>
      </c>
      <c r="H55" s="9" t="s">
        <v>48</v>
      </c>
      <c r="I55" s="6" t="s">
        <v>49</v>
      </c>
    </row>
    <row r="56" spans="1:9" x14ac:dyDescent="0.2">
      <c r="A56" s="6" t="s">
        <v>51</v>
      </c>
      <c r="B56" s="6" t="s">
        <v>52</v>
      </c>
      <c r="H56" s="12" t="s">
        <v>97</v>
      </c>
      <c r="I56" s="12" t="s">
        <v>106</v>
      </c>
    </row>
    <row r="57" spans="1:9" x14ac:dyDescent="0.2">
      <c r="A57" s="6" t="s">
        <v>56</v>
      </c>
      <c r="B57" s="6" t="s">
        <v>57</v>
      </c>
      <c r="H57" s="12" t="s">
        <v>98</v>
      </c>
      <c r="I57" s="12" t="s">
        <v>107</v>
      </c>
    </row>
    <row r="58" spans="1:9" x14ac:dyDescent="0.2">
      <c r="A58" s="12" t="s">
        <v>13</v>
      </c>
      <c r="B58" s="12" t="s">
        <v>79</v>
      </c>
      <c r="H58" s="12" t="s">
        <v>108</v>
      </c>
      <c r="I58" s="12" t="s">
        <v>109</v>
      </c>
    </row>
    <row r="59" spans="1:9" x14ac:dyDescent="0.2">
      <c r="A59" s="12" t="s">
        <v>87</v>
      </c>
      <c r="B59" s="12" t="s">
        <v>123</v>
      </c>
      <c r="H59" s="12" t="s">
        <v>129</v>
      </c>
      <c r="I59" s="12" t="s">
        <v>133</v>
      </c>
    </row>
    <row r="60" spans="1:9" x14ac:dyDescent="0.2">
      <c r="A60" s="12" t="s">
        <v>78</v>
      </c>
      <c r="B60" s="12" t="s">
        <v>124</v>
      </c>
      <c r="H60" s="12" t="s">
        <v>130</v>
      </c>
      <c r="I60" s="12" t="s">
        <v>134</v>
      </c>
    </row>
    <row r="62" spans="1:9" x14ac:dyDescent="0.2">
      <c r="A62" s="12" t="s">
        <v>150</v>
      </c>
    </row>
    <row r="63" spans="1:9" x14ac:dyDescent="0.2">
      <c r="A63" s="6" t="s">
        <v>58</v>
      </c>
      <c r="G63" s="12"/>
    </row>
  </sheetData>
  <sheetProtection password="C0DC" sheet="1" objects="1" scenarios="1"/>
  <phoneticPr fontId="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65546"/>
  <sheetViews>
    <sheetView zoomScale="115" zoomScaleNormal="115" workbookViewId="0">
      <pane ySplit="1" topLeftCell="A903" activePane="bottomLeft" state="frozen"/>
      <selection pane="bottomLeft" activeCell="A935" sqref="A935"/>
    </sheetView>
  </sheetViews>
  <sheetFormatPr defaultColWidth="0" defaultRowHeight="15" zeroHeight="1" x14ac:dyDescent="0.25"/>
  <cols>
    <col min="1" max="1" width="11.140625" style="1" bestFit="1" customWidth="1"/>
    <col min="2" max="2" width="37.5703125" bestFit="1" customWidth="1"/>
    <col min="3" max="3" width="14" style="3" bestFit="1" customWidth="1"/>
    <col min="4" max="4" width="11" style="3" bestFit="1" customWidth="1"/>
    <col min="5" max="5" width="15.5703125" style="2" bestFit="1" customWidth="1"/>
    <col min="6" max="6" width="10.5703125" style="2" bestFit="1" customWidth="1"/>
    <col min="7" max="7" width="11" style="3" bestFit="1" customWidth="1"/>
    <col min="8" max="8" width="13.42578125" bestFit="1" customWidth="1"/>
    <col min="9" max="9" width="7.42578125" style="4" bestFit="1" customWidth="1"/>
    <col min="10" max="10" width="11" style="3" bestFit="1" customWidth="1"/>
    <col min="11" max="11" width="11" style="3" customWidth="1"/>
    <col min="12" max="12" width="12" style="3" bestFit="1" customWidth="1"/>
    <col min="13" max="14" width="11.42578125" style="3" hidden="1" customWidth="1"/>
    <col min="15" max="15" width="16.42578125" hidden="1" customWidth="1"/>
    <col min="16" max="16" width="9.5703125" style="3" bestFit="1" customWidth="1"/>
    <col min="17" max="17" width="10.5703125" hidden="1" customWidth="1"/>
    <col min="18" max="18" width="16.5703125" hidden="1" customWidth="1"/>
    <col min="19" max="19" width="11.42578125" hidden="1" customWidth="1"/>
    <col min="20" max="20" width="11.85546875" hidden="1" customWidth="1"/>
    <col min="21" max="21" width="8.85546875" hidden="1" customWidth="1"/>
    <col min="22" max="22" width="6.140625" hidden="1" customWidth="1"/>
    <col min="23" max="23" width="5.42578125" hidden="1" customWidth="1"/>
    <col min="24" max="16384" width="9.140625" hidden="1"/>
  </cols>
  <sheetData>
    <row r="1" spans="1:23" x14ac:dyDescent="0.25">
      <c r="A1" t="s">
        <v>0</v>
      </c>
      <c r="B1" t="s">
        <v>1</v>
      </c>
      <c r="C1" t="s">
        <v>2</v>
      </c>
      <c r="D1" t="s">
        <v>127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</v>
      </c>
      <c r="K1" t="s">
        <v>126</v>
      </c>
      <c r="L1" t="s">
        <v>10</v>
      </c>
      <c r="M1" s="18" t="s">
        <v>8</v>
      </c>
      <c r="N1" s="18" t="s">
        <v>128</v>
      </c>
      <c r="O1" s="18" t="s">
        <v>71</v>
      </c>
      <c r="P1" s="3" t="s">
        <v>65</v>
      </c>
      <c r="R1" s="18" t="s">
        <v>80</v>
      </c>
      <c r="S1" s="34"/>
      <c r="T1" s="18" t="s">
        <v>76</v>
      </c>
      <c r="W1" s="34"/>
    </row>
    <row r="2" spans="1:23" x14ac:dyDescent="0.25">
      <c r="A2" s="13">
        <v>42756</v>
      </c>
      <c r="B2" s="14" t="s">
        <v>153</v>
      </c>
      <c r="C2" s="15" t="s">
        <v>17</v>
      </c>
      <c r="D2" s="15" t="s">
        <v>154</v>
      </c>
      <c r="E2" s="16" t="s">
        <v>155</v>
      </c>
      <c r="F2" s="16" t="s">
        <v>156</v>
      </c>
      <c r="G2" s="15">
        <v>3</v>
      </c>
      <c r="H2" s="14" t="s">
        <v>12</v>
      </c>
      <c r="I2" s="17" t="s">
        <v>160</v>
      </c>
      <c r="J2" s="15">
        <v>2</v>
      </c>
      <c r="K2" s="15">
        <v>0</v>
      </c>
      <c r="L2" s="15">
        <v>2</v>
      </c>
      <c r="M2" s="3">
        <f t="shared" ref="M2:M65" si="0">IF(ISNA(VLOOKUP(C2&amp;G2,$V$3:$W$92,2,FALSE)),0,VLOOKUP(C2&amp;G2,$V$3:$W$92,2,FALSE))</f>
        <v>3</v>
      </c>
      <c r="N2" s="3">
        <f>IF(D2="d",SUM(J2*2,K2),J2)</f>
        <v>2</v>
      </c>
      <c r="O2" s="11" t="str">
        <f t="shared" ref="O2:O65" si="1">E2&amp;" "&amp;F2</f>
        <v>Martináková Stela</v>
      </c>
      <c r="P2" s="3">
        <f>SUM(M2,N2)</f>
        <v>5</v>
      </c>
      <c r="R2" t="s">
        <v>11</v>
      </c>
      <c r="T2" t="s">
        <v>2</v>
      </c>
      <c r="U2" t="s">
        <v>5</v>
      </c>
      <c r="V2" t="s">
        <v>81</v>
      </c>
      <c r="W2" s="34" t="s">
        <v>65</v>
      </c>
    </row>
    <row r="3" spans="1:23" x14ac:dyDescent="0.25">
      <c r="A3" s="13">
        <v>42756</v>
      </c>
      <c r="B3" s="14" t="s">
        <v>153</v>
      </c>
      <c r="C3" s="15" t="s">
        <v>17</v>
      </c>
      <c r="D3" s="15" t="s">
        <v>154</v>
      </c>
      <c r="E3" s="16" t="s">
        <v>158</v>
      </c>
      <c r="F3" s="16" t="s">
        <v>159</v>
      </c>
      <c r="G3" s="15">
        <v>3</v>
      </c>
      <c r="H3" s="14" t="s">
        <v>12</v>
      </c>
      <c r="I3" s="17" t="s">
        <v>157</v>
      </c>
      <c r="J3" s="15">
        <v>2</v>
      </c>
      <c r="K3" s="15">
        <v>0</v>
      </c>
      <c r="L3" s="15">
        <v>2</v>
      </c>
      <c r="M3" s="3">
        <f t="shared" si="0"/>
        <v>3</v>
      </c>
      <c r="N3" s="3">
        <f t="shared" ref="N3:N66" si="2">IF(D3="d",SUM(J3*2,K3),J3)</f>
        <v>2</v>
      </c>
      <c r="O3" s="11" t="str">
        <f t="shared" si="1"/>
        <v>Turek Jakub</v>
      </c>
      <c r="P3" s="3">
        <f t="shared" ref="P3:P66" si="3">SUM(M3,N3)</f>
        <v>5</v>
      </c>
      <c r="R3" t="s">
        <v>17</v>
      </c>
      <c r="T3" t="s">
        <v>78</v>
      </c>
      <c r="U3">
        <v>1</v>
      </c>
      <c r="V3" t="str">
        <f t="shared" ref="V3:V31" si="4">T3&amp;U3</f>
        <v>EJU1</v>
      </c>
      <c r="W3" s="34">
        <v>35</v>
      </c>
    </row>
    <row r="4" spans="1:23" x14ac:dyDescent="0.25">
      <c r="A4" s="13">
        <v>42756</v>
      </c>
      <c r="B4" s="14" t="s">
        <v>153</v>
      </c>
      <c r="C4" s="15" t="s">
        <v>17</v>
      </c>
      <c r="D4" s="15" t="s">
        <v>154</v>
      </c>
      <c r="E4" s="16" t="s">
        <v>161</v>
      </c>
      <c r="F4" s="16" t="s">
        <v>162</v>
      </c>
      <c r="G4" s="15">
        <v>5</v>
      </c>
      <c r="H4" s="14" t="s">
        <v>12</v>
      </c>
      <c r="I4" s="17" t="s">
        <v>163</v>
      </c>
      <c r="J4" s="15">
        <v>0</v>
      </c>
      <c r="K4" s="15">
        <v>0</v>
      </c>
      <c r="L4" s="15">
        <v>4</v>
      </c>
      <c r="M4" s="3">
        <f t="shared" si="0"/>
        <v>0</v>
      </c>
      <c r="N4" s="3">
        <f t="shared" si="2"/>
        <v>0</v>
      </c>
      <c r="O4" s="11" t="str">
        <f t="shared" si="1"/>
        <v>To Adam</v>
      </c>
      <c r="P4" s="3">
        <f t="shared" si="3"/>
        <v>0</v>
      </c>
      <c r="R4" t="s">
        <v>54</v>
      </c>
      <c r="T4" t="s">
        <v>78</v>
      </c>
      <c r="U4">
        <v>2</v>
      </c>
      <c r="V4" t="str">
        <f t="shared" si="4"/>
        <v>EJU2</v>
      </c>
      <c r="W4" s="34">
        <v>30</v>
      </c>
    </row>
    <row r="5" spans="1:23" x14ac:dyDescent="0.25">
      <c r="A5" s="13">
        <v>42756</v>
      </c>
      <c r="B5" s="14" t="s">
        <v>153</v>
      </c>
      <c r="C5" s="15" t="s">
        <v>17</v>
      </c>
      <c r="D5" s="15" t="s">
        <v>154</v>
      </c>
      <c r="E5" s="16" t="s">
        <v>164</v>
      </c>
      <c r="F5" s="16" t="s">
        <v>165</v>
      </c>
      <c r="G5" s="15">
        <v>2</v>
      </c>
      <c r="H5" s="14" t="s">
        <v>12</v>
      </c>
      <c r="I5" s="17" t="s">
        <v>166</v>
      </c>
      <c r="J5" s="15">
        <v>3</v>
      </c>
      <c r="K5" s="15">
        <v>0</v>
      </c>
      <c r="L5" s="15">
        <v>1</v>
      </c>
      <c r="M5" s="3">
        <f t="shared" si="0"/>
        <v>5</v>
      </c>
      <c r="N5" s="3">
        <f t="shared" si="2"/>
        <v>3</v>
      </c>
      <c r="O5" s="11" t="str">
        <f t="shared" si="1"/>
        <v>Seibert Marian</v>
      </c>
      <c r="P5" s="3">
        <f t="shared" si="3"/>
        <v>8</v>
      </c>
      <c r="R5" t="s">
        <v>51</v>
      </c>
      <c r="T5" t="s">
        <v>78</v>
      </c>
      <c r="U5">
        <v>3</v>
      </c>
      <c r="V5" t="str">
        <f t="shared" si="4"/>
        <v>EJU3</v>
      </c>
      <c r="W5" s="34">
        <v>25</v>
      </c>
    </row>
    <row r="6" spans="1:23" x14ac:dyDescent="0.25">
      <c r="A6" s="13">
        <v>42756</v>
      </c>
      <c r="B6" s="14" t="s">
        <v>153</v>
      </c>
      <c r="C6" s="15" t="s">
        <v>17</v>
      </c>
      <c r="D6" s="15" t="s">
        <v>154</v>
      </c>
      <c r="E6" s="16" t="s">
        <v>167</v>
      </c>
      <c r="F6" s="16" t="s">
        <v>168</v>
      </c>
      <c r="G6" s="15">
        <v>5</v>
      </c>
      <c r="H6" s="14" t="s">
        <v>14</v>
      </c>
      <c r="I6" s="17" t="s">
        <v>169</v>
      </c>
      <c r="J6" s="15">
        <v>3</v>
      </c>
      <c r="K6" s="15">
        <v>0</v>
      </c>
      <c r="L6" s="15">
        <v>2</v>
      </c>
      <c r="M6" s="3">
        <f t="shared" si="0"/>
        <v>0</v>
      </c>
      <c r="N6" s="3">
        <f t="shared" si="2"/>
        <v>3</v>
      </c>
      <c r="O6" s="11" t="str">
        <f t="shared" si="1"/>
        <v>Čebík Filip</v>
      </c>
      <c r="P6" s="3">
        <f t="shared" si="3"/>
        <v>3</v>
      </c>
      <c r="R6" t="s">
        <v>77</v>
      </c>
      <c r="T6" t="s">
        <v>78</v>
      </c>
      <c r="U6">
        <v>5</v>
      </c>
      <c r="V6" t="str">
        <f t="shared" si="4"/>
        <v>EJU5</v>
      </c>
      <c r="W6" s="34">
        <v>20</v>
      </c>
    </row>
    <row r="7" spans="1:23" x14ac:dyDescent="0.25">
      <c r="A7" s="13">
        <v>42756</v>
      </c>
      <c r="B7" s="14" t="s">
        <v>153</v>
      </c>
      <c r="C7" s="15" t="s">
        <v>17</v>
      </c>
      <c r="D7" s="15" t="s">
        <v>154</v>
      </c>
      <c r="E7" s="16" t="s">
        <v>170</v>
      </c>
      <c r="F7" s="16" t="s">
        <v>159</v>
      </c>
      <c r="G7" s="15">
        <v>3</v>
      </c>
      <c r="H7" s="14" t="s">
        <v>14</v>
      </c>
      <c r="I7" s="17" t="s">
        <v>169</v>
      </c>
      <c r="J7" s="15">
        <v>4</v>
      </c>
      <c r="K7" s="15">
        <v>0</v>
      </c>
      <c r="L7" s="15">
        <v>1</v>
      </c>
      <c r="M7" s="3">
        <f t="shared" si="0"/>
        <v>3</v>
      </c>
      <c r="N7" s="3">
        <f t="shared" si="2"/>
        <v>4</v>
      </c>
      <c r="O7" s="11" t="str">
        <f t="shared" si="1"/>
        <v>Huvar Jakub</v>
      </c>
      <c r="P7" s="3">
        <f t="shared" si="3"/>
        <v>7</v>
      </c>
      <c r="R7" t="s">
        <v>108</v>
      </c>
      <c r="T7" t="s">
        <v>78</v>
      </c>
      <c r="U7">
        <v>7</v>
      </c>
      <c r="V7" t="str">
        <f t="shared" si="4"/>
        <v>EJU7</v>
      </c>
      <c r="W7" s="34">
        <v>15</v>
      </c>
    </row>
    <row r="8" spans="1:23" x14ac:dyDescent="0.25">
      <c r="A8" s="13">
        <v>42756</v>
      </c>
      <c r="B8" s="14" t="s">
        <v>153</v>
      </c>
      <c r="C8" s="15" t="s">
        <v>17</v>
      </c>
      <c r="D8" s="15" t="s">
        <v>154</v>
      </c>
      <c r="E8" s="16" t="s">
        <v>171</v>
      </c>
      <c r="F8" s="16" t="s">
        <v>172</v>
      </c>
      <c r="G8" s="15" t="s">
        <v>173</v>
      </c>
      <c r="H8" s="14" t="s">
        <v>14</v>
      </c>
      <c r="I8" s="17" t="s">
        <v>174</v>
      </c>
      <c r="J8" s="15">
        <v>0</v>
      </c>
      <c r="K8" s="15">
        <v>0</v>
      </c>
      <c r="L8" s="15">
        <v>1</v>
      </c>
      <c r="M8" s="3">
        <f t="shared" si="0"/>
        <v>0</v>
      </c>
      <c r="N8" s="3">
        <f t="shared" si="2"/>
        <v>0</v>
      </c>
      <c r="O8" s="11" t="str">
        <f t="shared" si="1"/>
        <v>Meixner Michal</v>
      </c>
      <c r="P8" s="3">
        <f t="shared" si="3"/>
        <v>0</v>
      </c>
      <c r="R8" t="s">
        <v>13</v>
      </c>
      <c r="T8" t="s">
        <v>78</v>
      </c>
      <c r="U8">
        <v>9</v>
      </c>
      <c r="V8" t="str">
        <f t="shared" si="4"/>
        <v>EJU9</v>
      </c>
      <c r="W8" s="34">
        <v>10</v>
      </c>
    </row>
    <row r="9" spans="1:23" x14ac:dyDescent="0.25">
      <c r="A9" s="13">
        <v>42756</v>
      </c>
      <c r="B9" s="14" t="s">
        <v>153</v>
      </c>
      <c r="C9" s="15" t="s">
        <v>17</v>
      </c>
      <c r="D9" s="15" t="s">
        <v>154</v>
      </c>
      <c r="E9" s="16" t="s">
        <v>175</v>
      </c>
      <c r="F9" s="16" t="s">
        <v>172</v>
      </c>
      <c r="G9" s="15">
        <v>3</v>
      </c>
      <c r="H9" s="14" t="s">
        <v>14</v>
      </c>
      <c r="I9" s="17" t="s">
        <v>176</v>
      </c>
      <c r="J9" s="15">
        <v>3</v>
      </c>
      <c r="K9" s="15">
        <v>0</v>
      </c>
      <c r="L9" s="15">
        <v>2</v>
      </c>
      <c r="M9" s="3">
        <f t="shared" si="0"/>
        <v>3</v>
      </c>
      <c r="N9" s="3">
        <f t="shared" si="2"/>
        <v>3</v>
      </c>
      <c r="O9" s="11" t="str">
        <f t="shared" si="1"/>
        <v>Čerchla Michal</v>
      </c>
      <c r="P9" s="3">
        <f t="shared" si="3"/>
        <v>6</v>
      </c>
      <c r="R9" t="s">
        <v>44</v>
      </c>
      <c r="T9" t="s">
        <v>13</v>
      </c>
      <c r="U9">
        <v>1</v>
      </c>
      <c r="V9" t="str">
        <f t="shared" si="4"/>
        <v>KT1</v>
      </c>
      <c r="W9" s="34">
        <v>10</v>
      </c>
    </row>
    <row r="10" spans="1:23" x14ac:dyDescent="0.25">
      <c r="A10" s="13">
        <v>42756</v>
      </c>
      <c r="B10" s="14" t="s">
        <v>153</v>
      </c>
      <c r="C10" s="15" t="s">
        <v>17</v>
      </c>
      <c r="D10" s="15" t="s">
        <v>154</v>
      </c>
      <c r="E10" s="16" t="s">
        <v>177</v>
      </c>
      <c r="F10" s="16" t="s">
        <v>178</v>
      </c>
      <c r="G10" s="15">
        <v>7</v>
      </c>
      <c r="H10" s="14" t="s">
        <v>83</v>
      </c>
      <c r="I10" s="17" t="s">
        <v>179</v>
      </c>
      <c r="J10" s="15">
        <v>1</v>
      </c>
      <c r="K10" s="15">
        <v>0</v>
      </c>
      <c r="L10" s="15">
        <v>2</v>
      </c>
      <c r="M10" s="3">
        <f t="shared" si="0"/>
        <v>0</v>
      </c>
      <c r="N10" s="3">
        <f t="shared" si="2"/>
        <v>1</v>
      </c>
      <c r="O10" s="11" t="str">
        <f t="shared" si="1"/>
        <v>Rapčanová Silvie</v>
      </c>
      <c r="P10" s="3">
        <f t="shared" si="3"/>
        <v>1</v>
      </c>
      <c r="R10" t="s">
        <v>75</v>
      </c>
      <c r="T10" t="s">
        <v>13</v>
      </c>
      <c r="U10">
        <v>2</v>
      </c>
      <c r="V10" t="str">
        <f t="shared" si="4"/>
        <v>KT2</v>
      </c>
      <c r="W10" s="34">
        <v>7</v>
      </c>
    </row>
    <row r="11" spans="1:23" x14ac:dyDescent="0.25">
      <c r="A11" s="13">
        <v>42756</v>
      </c>
      <c r="B11" s="14" t="s">
        <v>153</v>
      </c>
      <c r="C11" s="15" t="s">
        <v>17</v>
      </c>
      <c r="D11" s="15" t="s">
        <v>154</v>
      </c>
      <c r="E11" s="16" t="s">
        <v>180</v>
      </c>
      <c r="F11" s="16" t="s">
        <v>181</v>
      </c>
      <c r="G11" s="15">
        <v>1</v>
      </c>
      <c r="H11" s="14" t="s">
        <v>14</v>
      </c>
      <c r="I11" s="17" t="s">
        <v>182</v>
      </c>
      <c r="J11" s="15">
        <v>2</v>
      </c>
      <c r="K11" s="15">
        <v>0</v>
      </c>
      <c r="L11" s="15">
        <v>0</v>
      </c>
      <c r="M11" s="3">
        <f t="shared" si="0"/>
        <v>6</v>
      </c>
      <c r="N11" s="3">
        <f t="shared" si="2"/>
        <v>2</v>
      </c>
      <c r="O11" s="11" t="str">
        <f t="shared" si="1"/>
        <v>Kuželová Dominika</v>
      </c>
      <c r="P11" s="3">
        <f t="shared" si="3"/>
        <v>8</v>
      </c>
      <c r="R11" t="s">
        <v>97</v>
      </c>
      <c r="T11" t="s">
        <v>13</v>
      </c>
      <c r="U11">
        <v>3</v>
      </c>
      <c r="V11" t="str">
        <f t="shared" si="4"/>
        <v>KT3</v>
      </c>
      <c r="W11" s="34">
        <v>5</v>
      </c>
    </row>
    <row r="12" spans="1:23" x14ac:dyDescent="0.25">
      <c r="A12" s="13">
        <v>42756</v>
      </c>
      <c r="B12" s="14" t="s">
        <v>153</v>
      </c>
      <c r="C12" s="15" t="s">
        <v>17</v>
      </c>
      <c r="D12" s="15" t="s">
        <v>154</v>
      </c>
      <c r="E12" s="16" t="s">
        <v>183</v>
      </c>
      <c r="F12" s="16" t="s">
        <v>184</v>
      </c>
      <c r="G12" s="15">
        <v>5</v>
      </c>
      <c r="H12" s="14" t="s">
        <v>15</v>
      </c>
      <c r="I12" s="17" t="s">
        <v>176</v>
      </c>
      <c r="J12" s="15">
        <v>2</v>
      </c>
      <c r="K12" s="15">
        <v>0</v>
      </c>
      <c r="L12" s="15">
        <v>2</v>
      </c>
      <c r="M12" s="3">
        <f t="shared" si="0"/>
        <v>0</v>
      </c>
      <c r="N12" s="3">
        <f t="shared" si="2"/>
        <v>2</v>
      </c>
      <c r="O12" s="11" t="str">
        <f t="shared" si="1"/>
        <v>Tycar Štěpán</v>
      </c>
      <c r="P12" s="3">
        <f t="shared" si="3"/>
        <v>2</v>
      </c>
      <c r="R12" t="s">
        <v>147</v>
      </c>
      <c r="T12" t="s">
        <v>13</v>
      </c>
      <c r="U12">
        <v>4</v>
      </c>
      <c r="V12" t="str">
        <f t="shared" si="4"/>
        <v>KT4</v>
      </c>
      <c r="W12" s="34">
        <v>3</v>
      </c>
    </row>
    <row r="13" spans="1:23" x14ac:dyDescent="0.25">
      <c r="A13" s="13">
        <v>42756</v>
      </c>
      <c r="B13" s="14" t="s">
        <v>153</v>
      </c>
      <c r="C13" s="15" t="s">
        <v>17</v>
      </c>
      <c r="D13" s="15" t="s">
        <v>154</v>
      </c>
      <c r="E13" s="16" t="s">
        <v>185</v>
      </c>
      <c r="F13" s="16" t="s">
        <v>186</v>
      </c>
      <c r="G13" s="15">
        <v>5</v>
      </c>
      <c r="H13" s="14" t="s">
        <v>15</v>
      </c>
      <c r="I13" s="17" t="s">
        <v>176</v>
      </c>
      <c r="J13" s="15">
        <v>2</v>
      </c>
      <c r="K13" s="15">
        <v>0</v>
      </c>
      <c r="L13" s="15">
        <v>2</v>
      </c>
      <c r="M13" s="3">
        <f t="shared" si="0"/>
        <v>0</v>
      </c>
      <c r="N13" s="3">
        <f t="shared" si="2"/>
        <v>2</v>
      </c>
      <c r="O13" s="11" t="str">
        <f t="shared" si="1"/>
        <v>Křížek Šimon</v>
      </c>
      <c r="P13" s="3">
        <f t="shared" si="3"/>
        <v>2</v>
      </c>
      <c r="R13" t="s">
        <v>98</v>
      </c>
      <c r="T13" t="s">
        <v>13</v>
      </c>
      <c r="U13">
        <v>5</v>
      </c>
      <c r="V13" t="str">
        <f t="shared" si="4"/>
        <v>KT5</v>
      </c>
      <c r="W13" s="34">
        <v>3</v>
      </c>
    </row>
    <row r="14" spans="1:23" x14ac:dyDescent="0.25">
      <c r="A14" s="13">
        <v>42756</v>
      </c>
      <c r="B14" s="14" t="s">
        <v>153</v>
      </c>
      <c r="C14" s="15" t="s">
        <v>17</v>
      </c>
      <c r="D14" s="15" t="s">
        <v>154</v>
      </c>
      <c r="E14" s="16" t="s">
        <v>187</v>
      </c>
      <c r="F14" s="16" t="s">
        <v>188</v>
      </c>
      <c r="G14" s="15">
        <v>3</v>
      </c>
      <c r="H14" s="14" t="s">
        <v>15</v>
      </c>
      <c r="I14" s="17" t="s">
        <v>189</v>
      </c>
      <c r="J14" s="15">
        <v>2</v>
      </c>
      <c r="K14" s="15">
        <v>0</v>
      </c>
      <c r="L14" s="15">
        <v>1</v>
      </c>
      <c r="M14" s="3">
        <f t="shared" si="0"/>
        <v>3</v>
      </c>
      <c r="N14" s="3">
        <f t="shared" si="2"/>
        <v>2</v>
      </c>
      <c r="O14" s="11" t="str">
        <f t="shared" si="1"/>
        <v>Motyka Dominik</v>
      </c>
      <c r="P14" s="3">
        <f t="shared" si="3"/>
        <v>5</v>
      </c>
      <c r="R14" t="s">
        <v>78</v>
      </c>
      <c r="T14" t="s">
        <v>13</v>
      </c>
      <c r="U14">
        <v>6</v>
      </c>
      <c r="V14" t="str">
        <f t="shared" si="4"/>
        <v>KT6</v>
      </c>
      <c r="W14" s="34">
        <v>2</v>
      </c>
    </row>
    <row r="15" spans="1:23" x14ac:dyDescent="0.25">
      <c r="A15" s="13">
        <v>42756</v>
      </c>
      <c r="B15" s="14" t="s">
        <v>153</v>
      </c>
      <c r="C15" s="15" t="s">
        <v>17</v>
      </c>
      <c r="D15" s="15" t="s">
        <v>154</v>
      </c>
      <c r="E15" s="16" t="s">
        <v>190</v>
      </c>
      <c r="F15" s="16" t="s">
        <v>191</v>
      </c>
      <c r="G15" s="15" t="s">
        <v>173</v>
      </c>
      <c r="H15" s="14" t="s">
        <v>15</v>
      </c>
      <c r="I15" s="17" t="s">
        <v>176</v>
      </c>
      <c r="J15" s="15">
        <v>0</v>
      </c>
      <c r="K15" s="15">
        <v>0</v>
      </c>
      <c r="L15" s="15">
        <v>1</v>
      </c>
      <c r="M15" s="3">
        <f t="shared" si="0"/>
        <v>0</v>
      </c>
      <c r="N15" s="3">
        <f t="shared" si="2"/>
        <v>0</v>
      </c>
      <c r="O15" s="11" t="str">
        <f t="shared" si="1"/>
        <v>Kolář Daniel</v>
      </c>
      <c r="P15" s="3">
        <f t="shared" si="3"/>
        <v>0</v>
      </c>
      <c r="R15" t="s">
        <v>130</v>
      </c>
      <c r="T15" t="s">
        <v>13</v>
      </c>
      <c r="U15">
        <v>7</v>
      </c>
      <c r="V15" t="str">
        <f>T15&amp;U15</f>
        <v>KT7</v>
      </c>
      <c r="W15" s="34">
        <v>2</v>
      </c>
    </row>
    <row r="16" spans="1:23" x14ac:dyDescent="0.25">
      <c r="A16" s="13">
        <v>42756</v>
      </c>
      <c r="B16" s="14" t="s">
        <v>153</v>
      </c>
      <c r="C16" s="15" t="s">
        <v>17</v>
      </c>
      <c r="D16" s="15" t="s">
        <v>154</v>
      </c>
      <c r="E16" s="16" t="s">
        <v>192</v>
      </c>
      <c r="F16" s="16" t="s">
        <v>193</v>
      </c>
      <c r="G16" s="15">
        <v>1</v>
      </c>
      <c r="H16" s="14" t="s">
        <v>15</v>
      </c>
      <c r="I16" s="17" t="s">
        <v>169</v>
      </c>
      <c r="J16" s="15">
        <v>4</v>
      </c>
      <c r="K16" s="15">
        <v>0</v>
      </c>
      <c r="L16" s="15">
        <v>0</v>
      </c>
      <c r="M16" s="3">
        <f t="shared" si="0"/>
        <v>6</v>
      </c>
      <c r="N16" s="3">
        <f t="shared" si="2"/>
        <v>4</v>
      </c>
      <c r="O16" s="11" t="str">
        <f t="shared" si="1"/>
        <v>Bulka Vojtěch</v>
      </c>
      <c r="P16" s="3">
        <f t="shared" si="3"/>
        <v>10</v>
      </c>
      <c r="R16" t="s">
        <v>48</v>
      </c>
      <c r="T16" t="s">
        <v>11</v>
      </c>
      <c r="U16">
        <v>1</v>
      </c>
      <c r="V16" t="str">
        <f t="shared" si="4"/>
        <v>MC1</v>
      </c>
      <c r="W16" s="34">
        <v>4</v>
      </c>
    </row>
    <row r="17" spans="1:23" x14ac:dyDescent="0.25">
      <c r="A17" s="13">
        <v>42756</v>
      </c>
      <c r="B17" s="14" t="s">
        <v>153</v>
      </c>
      <c r="C17" s="15" t="s">
        <v>17</v>
      </c>
      <c r="D17" s="15" t="s">
        <v>154</v>
      </c>
      <c r="E17" s="16" t="s">
        <v>194</v>
      </c>
      <c r="F17" s="16" t="s">
        <v>195</v>
      </c>
      <c r="G17" s="15">
        <v>3</v>
      </c>
      <c r="H17" s="14" t="s">
        <v>15</v>
      </c>
      <c r="I17" s="17" t="s">
        <v>176</v>
      </c>
      <c r="J17" s="15">
        <v>3</v>
      </c>
      <c r="K17" s="15">
        <v>0</v>
      </c>
      <c r="L17" s="15">
        <v>1</v>
      </c>
      <c r="M17" s="3">
        <f t="shared" si="0"/>
        <v>3</v>
      </c>
      <c r="N17" s="3">
        <f t="shared" si="2"/>
        <v>3</v>
      </c>
      <c r="O17" s="11" t="str">
        <f t="shared" si="1"/>
        <v>Lindovský Jiří</v>
      </c>
      <c r="P17" s="3">
        <f t="shared" si="3"/>
        <v>6</v>
      </c>
      <c r="R17" t="s">
        <v>87</v>
      </c>
      <c r="S17" s="34"/>
      <c r="T17" t="s">
        <v>11</v>
      </c>
      <c r="U17">
        <v>2</v>
      </c>
      <c r="V17" t="str">
        <f t="shared" si="4"/>
        <v>MC2</v>
      </c>
      <c r="W17" s="34">
        <v>3</v>
      </c>
    </row>
    <row r="18" spans="1:23" x14ac:dyDescent="0.25">
      <c r="A18" s="13">
        <v>42756</v>
      </c>
      <c r="B18" s="14" t="s">
        <v>153</v>
      </c>
      <c r="C18" s="15" t="s">
        <v>17</v>
      </c>
      <c r="D18" s="15" t="s">
        <v>154</v>
      </c>
      <c r="E18" s="16" t="s">
        <v>196</v>
      </c>
      <c r="F18" s="16" t="s">
        <v>197</v>
      </c>
      <c r="G18" s="15">
        <v>2</v>
      </c>
      <c r="H18" s="14" t="s">
        <v>15</v>
      </c>
      <c r="I18" s="17" t="s">
        <v>169</v>
      </c>
      <c r="J18" s="15">
        <v>3</v>
      </c>
      <c r="K18" s="15">
        <v>0</v>
      </c>
      <c r="L18" s="15">
        <v>1</v>
      </c>
      <c r="M18" s="3">
        <f t="shared" si="0"/>
        <v>5</v>
      </c>
      <c r="N18" s="3">
        <f t="shared" si="2"/>
        <v>3</v>
      </c>
      <c r="O18" s="11" t="str">
        <f t="shared" si="1"/>
        <v>Kunc Matěj</v>
      </c>
      <c r="P18" s="3">
        <f t="shared" si="3"/>
        <v>8</v>
      </c>
      <c r="R18" t="s">
        <v>129</v>
      </c>
      <c r="T18" t="s">
        <v>11</v>
      </c>
      <c r="U18">
        <v>3</v>
      </c>
      <c r="V18" t="str">
        <f t="shared" si="4"/>
        <v>MC3</v>
      </c>
      <c r="W18" s="34">
        <v>2</v>
      </c>
    </row>
    <row r="19" spans="1:23" x14ac:dyDescent="0.25">
      <c r="A19" s="13">
        <v>42756</v>
      </c>
      <c r="B19" s="14" t="s">
        <v>153</v>
      </c>
      <c r="C19" s="15" t="s">
        <v>17</v>
      </c>
      <c r="D19" s="15" t="s">
        <v>154</v>
      </c>
      <c r="E19" s="16" t="s">
        <v>198</v>
      </c>
      <c r="F19" s="16" t="s">
        <v>199</v>
      </c>
      <c r="G19" s="15" t="s">
        <v>173</v>
      </c>
      <c r="H19" s="14" t="s">
        <v>15</v>
      </c>
      <c r="I19" s="17" t="s">
        <v>176</v>
      </c>
      <c r="J19" s="15">
        <v>0</v>
      </c>
      <c r="K19" s="15">
        <v>0</v>
      </c>
      <c r="L19" s="15">
        <v>2</v>
      </c>
      <c r="M19" s="3">
        <f t="shared" si="0"/>
        <v>0</v>
      </c>
      <c r="N19" s="3">
        <f t="shared" si="2"/>
        <v>0</v>
      </c>
      <c r="O19" s="11" t="str">
        <f t="shared" si="1"/>
        <v>Freiwald Richard</v>
      </c>
      <c r="P19" s="3">
        <f t="shared" si="3"/>
        <v>0</v>
      </c>
      <c r="T19" t="s">
        <v>75</v>
      </c>
      <c r="U19">
        <v>1</v>
      </c>
      <c r="V19" t="str">
        <f t="shared" si="4"/>
        <v>MCR1</v>
      </c>
      <c r="W19" s="34">
        <v>20</v>
      </c>
    </row>
    <row r="20" spans="1:23" x14ac:dyDescent="0.25">
      <c r="A20" s="13">
        <v>42756</v>
      </c>
      <c r="B20" s="14" t="s">
        <v>153</v>
      </c>
      <c r="C20" s="15" t="s">
        <v>17</v>
      </c>
      <c r="D20" s="15" t="s">
        <v>154</v>
      </c>
      <c r="E20" s="16" t="s">
        <v>200</v>
      </c>
      <c r="F20" s="16" t="s">
        <v>201</v>
      </c>
      <c r="G20" s="15" t="s">
        <v>173</v>
      </c>
      <c r="H20" s="14" t="s">
        <v>15</v>
      </c>
      <c r="I20" s="17" t="s">
        <v>176</v>
      </c>
      <c r="J20" s="15">
        <v>0</v>
      </c>
      <c r="K20" s="15">
        <v>0</v>
      </c>
      <c r="L20" s="15">
        <v>2</v>
      </c>
      <c r="M20" s="3">
        <f t="shared" si="0"/>
        <v>0</v>
      </c>
      <c r="N20" s="3">
        <f t="shared" si="2"/>
        <v>0</v>
      </c>
      <c r="O20" s="11" t="str">
        <f t="shared" si="1"/>
        <v>Zabek Matyáš</v>
      </c>
      <c r="P20" s="3">
        <f t="shared" si="3"/>
        <v>0</v>
      </c>
      <c r="R20" s="18" t="s">
        <v>85</v>
      </c>
      <c r="T20" t="s">
        <v>75</v>
      </c>
      <c r="U20">
        <v>2</v>
      </c>
      <c r="V20" t="str">
        <f t="shared" si="4"/>
        <v>MCR2</v>
      </c>
      <c r="W20" s="34">
        <v>15</v>
      </c>
    </row>
    <row r="21" spans="1:23" x14ac:dyDescent="0.25">
      <c r="A21" s="13">
        <v>42756</v>
      </c>
      <c r="B21" s="14" t="s">
        <v>153</v>
      </c>
      <c r="C21" s="15" t="s">
        <v>17</v>
      </c>
      <c r="D21" s="15" t="s">
        <v>154</v>
      </c>
      <c r="E21" s="16" t="s">
        <v>202</v>
      </c>
      <c r="F21" s="16" t="s">
        <v>203</v>
      </c>
      <c r="G21" s="15" t="s">
        <v>173</v>
      </c>
      <c r="H21" s="14" t="s">
        <v>15</v>
      </c>
      <c r="I21" s="17" t="s">
        <v>204</v>
      </c>
      <c r="J21" s="15">
        <v>0</v>
      </c>
      <c r="K21" s="15">
        <v>0</v>
      </c>
      <c r="L21" s="15">
        <v>2</v>
      </c>
      <c r="M21" s="3">
        <f t="shared" si="0"/>
        <v>0</v>
      </c>
      <c r="N21" s="3">
        <f t="shared" si="2"/>
        <v>0</v>
      </c>
      <c r="O21" s="11" t="str">
        <f t="shared" si="1"/>
        <v>Turčínek Tomáš</v>
      </c>
      <c r="P21" s="3">
        <f t="shared" si="3"/>
        <v>0</v>
      </c>
      <c r="R21" t="s">
        <v>12</v>
      </c>
      <c r="T21" t="s">
        <v>75</v>
      </c>
      <c r="U21">
        <v>3</v>
      </c>
      <c r="V21" t="str">
        <f t="shared" si="4"/>
        <v>MCR3</v>
      </c>
      <c r="W21" s="34">
        <v>10</v>
      </c>
    </row>
    <row r="22" spans="1:23" x14ac:dyDescent="0.25">
      <c r="A22" s="13">
        <v>42756</v>
      </c>
      <c r="B22" s="14" t="s">
        <v>153</v>
      </c>
      <c r="C22" s="15" t="s">
        <v>17</v>
      </c>
      <c r="D22" s="15" t="s">
        <v>154</v>
      </c>
      <c r="E22" s="16" t="s">
        <v>171</v>
      </c>
      <c r="F22" s="16" t="s">
        <v>203</v>
      </c>
      <c r="G22" s="15">
        <v>3</v>
      </c>
      <c r="H22" s="14" t="s">
        <v>15</v>
      </c>
      <c r="I22" s="17" t="s">
        <v>174</v>
      </c>
      <c r="J22" s="15">
        <v>2</v>
      </c>
      <c r="K22" s="15">
        <v>0</v>
      </c>
      <c r="L22" s="15">
        <v>1</v>
      </c>
      <c r="M22" s="3">
        <f t="shared" si="0"/>
        <v>3</v>
      </c>
      <c r="N22" s="3">
        <f t="shared" si="2"/>
        <v>2</v>
      </c>
      <c r="O22" s="11" t="str">
        <f t="shared" si="1"/>
        <v>Meixner Tomáš</v>
      </c>
      <c r="P22" s="3">
        <f t="shared" si="3"/>
        <v>5</v>
      </c>
      <c r="R22" t="s">
        <v>83</v>
      </c>
      <c r="T22" t="s">
        <v>75</v>
      </c>
      <c r="U22">
        <v>4</v>
      </c>
      <c r="V22" t="str">
        <f t="shared" si="4"/>
        <v>MCR4</v>
      </c>
      <c r="W22" s="34">
        <v>7</v>
      </c>
    </row>
    <row r="23" spans="1:23" x14ac:dyDescent="0.25">
      <c r="A23" s="13">
        <v>42756</v>
      </c>
      <c r="B23" s="14" t="s">
        <v>153</v>
      </c>
      <c r="C23" s="15" t="s">
        <v>17</v>
      </c>
      <c r="D23" s="15" t="s">
        <v>154</v>
      </c>
      <c r="E23" s="16" t="s">
        <v>205</v>
      </c>
      <c r="F23" s="16" t="s">
        <v>206</v>
      </c>
      <c r="G23" s="15">
        <v>5</v>
      </c>
      <c r="H23" s="14" t="s">
        <v>84</v>
      </c>
      <c r="I23" s="17" t="s">
        <v>207</v>
      </c>
      <c r="J23" s="15">
        <v>1</v>
      </c>
      <c r="K23" s="15">
        <v>0</v>
      </c>
      <c r="L23" s="15">
        <v>2</v>
      </c>
      <c r="M23" s="3">
        <f t="shared" si="0"/>
        <v>0</v>
      </c>
      <c r="N23" s="3">
        <f t="shared" si="2"/>
        <v>1</v>
      </c>
      <c r="O23" s="11" t="str">
        <f t="shared" si="1"/>
        <v>Čerchlová Markéta</v>
      </c>
      <c r="P23" s="3">
        <f t="shared" si="3"/>
        <v>1</v>
      </c>
      <c r="R23" t="s">
        <v>14</v>
      </c>
      <c r="T23" t="s">
        <v>75</v>
      </c>
      <c r="U23">
        <v>5</v>
      </c>
      <c r="V23" t="str">
        <f t="shared" si="4"/>
        <v>MCR5</v>
      </c>
      <c r="W23" s="34">
        <v>7</v>
      </c>
    </row>
    <row r="24" spans="1:23" x14ac:dyDescent="0.25">
      <c r="A24" s="13">
        <v>42756</v>
      </c>
      <c r="B24" s="14" t="s">
        <v>153</v>
      </c>
      <c r="C24" s="15" t="s">
        <v>17</v>
      </c>
      <c r="D24" s="15" t="s">
        <v>154</v>
      </c>
      <c r="E24" s="16" t="s">
        <v>208</v>
      </c>
      <c r="F24" s="16" t="s">
        <v>209</v>
      </c>
      <c r="G24" s="15" t="s">
        <v>173</v>
      </c>
      <c r="H24" s="14" t="s">
        <v>84</v>
      </c>
      <c r="I24" s="17" t="s">
        <v>182</v>
      </c>
      <c r="J24" s="15">
        <v>0</v>
      </c>
      <c r="K24" s="15">
        <v>0</v>
      </c>
      <c r="L24" s="15">
        <v>2</v>
      </c>
      <c r="M24" s="3">
        <f t="shared" si="0"/>
        <v>0</v>
      </c>
      <c r="N24" s="3">
        <f t="shared" si="2"/>
        <v>0</v>
      </c>
      <c r="O24" s="11" t="str">
        <f t="shared" si="1"/>
        <v>Benáčková Denisa</v>
      </c>
      <c r="P24" s="3">
        <f t="shared" si="3"/>
        <v>0</v>
      </c>
      <c r="R24" t="s">
        <v>84</v>
      </c>
      <c r="T24" t="s">
        <v>75</v>
      </c>
      <c r="U24">
        <v>6</v>
      </c>
      <c r="V24" t="str">
        <f t="shared" si="4"/>
        <v>MCR6</v>
      </c>
      <c r="W24" s="34">
        <v>5</v>
      </c>
    </row>
    <row r="25" spans="1:23" x14ac:dyDescent="0.25">
      <c r="A25" s="13">
        <v>42756</v>
      </c>
      <c r="B25" s="14" t="s">
        <v>153</v>
      </c>
      <c r="C25" s="15" t="s">
        <v>17</v>
      </c>
      <c r="D25" s="15" t="s">
        <v>154</v>
      </c>
      <c r="E25" s="16" t="s">
        <v>210</v>
      </c>
      <c r="F25" s="16" t="s">
        <v>211</v>
      </c>
      <c r="G25" s="15">
        <v>2</v>
      </c>
      <c r="H25" s="14" t="s">
        <v>84</v>
      </c>
      <c r="I25" s="17" t="s">
        <v>212</v>
      </c>
      <c r="J25" s="15">
        <v>2</v>
      </c>
      <c r="K25" s="15">
        <v>0</v>
      </c>
      <c r="L25" s="15">
        <v>1</v>
      </c>
      <c r="M25" s="3">
        <f t="shared" si="0"/>
        <v>5</v>
      </c>
      <c r="N25" s="3">
        <f t="shared" si="2"/>
        <v>2</v>
      </c>
      <c r="O25" s="11" t="str">
        <f t="shared" si="1"/>
        <v>Kokešová Alexandra</v>
      </c>
      <c r="P25" s="3">
        <f t="shared" si="3"/>
        <v>7</v>
      </c>
      <c r="R25" t="s">
        <v>15</v>
      </c>
      <c r="T25" t="s">
        <v>75</v>
      </c>
      <c r="U25">
        <v>7</v>
      </c>
      <c r="V25" t="str">
        <f>T25&amp;U25</f>
        <v>MCR7</v>
      </c>
      <c r="W25" s="34">
        <v>5</v>
      </c>
    </row>
    <row r="26" spans="1:23" x14ac:dyDescent="0.25">
      <c r="A26" s="13">
        <v>42756</v>
      </c>
      <c r="B26" s="14" t="s">
        <v>153</v>
      </c>
      <c r="C26" s="15" t="s">
        <v>17</v>
      </c>
      <c r="D26" s="15" t="s">
        <v>154</v>
      </c>
      <c r="E26" s="16" t="s">
        <v>213</v>
      </c>
      <c r="F26" s="16" t="s">
        <v>214</v>
      </c>
      <c r="G26" s="15">
        <v>2</v>
      </c>
      <c r="H26" s="14" t="s">
        <v>84</v>
      </c>
      <c r="I26" s="17" t="s">
        <v>215</v>
      </c>
      <c r="J26" s="15">
        <v>3</v>
      </c>
      <c r="K26" s="15">
        <v>0</v>
      </c>
      <c r="L26" s="15">
        <v>1</v>
      </c>
      <c r="M26" s="3">
        <f t="shared" si="0"/>
        <v>5</v>
      </c>
      <c r="N26" s="3">
        <f t="shared" si="2"/>
        <v>3</v>
      </c>
      <c r="O26" s="11" t="str">
        <f t="shared" si="1"/>
        <v>Václavková Tereza</v>
      </c>
      <c r="P26" s="3">
        <f t="shared" si="3"/>
        <v>8</v>
      </c>
      <c r="R26" t="s">
        <v>20</v>
      </c>
      <c r="T26" t="s">
        <v>130</v>
      </c>
      <c r="U26">
        <v>1</v>
      </c>
      <c r="V26" t="str">
        <f t="shared" si="4"/>
        <v>EYOF1</v>
      </c>
      <c r="W26" s="34">
        <v>50</v>
      </c>
    </row>
    <row r="27" spans="1:23" x14ac:dyDescent="0.25">
      <c r="A27" s="13">
        <v>42794</v>
      </c>
      <c r="B27" s="14" t="s">
        <v>216</v>
      </c>
      <c r="C27" s="15" t="s">
        <v>17</v>
      </c>
      <c r="D27" s="15" t="s">
        <v>154</v>
      </c>
      <c r="E27" s="16" t="s">
        <v>170</v>
      </c>
      <c r="F27" s="16" t="s">
        <v>217</v>
      </c>
      <c r="G27" s="15" t="s">
        <v>173</v>
      </c>
      <c r="H27" s="14" t="s">
        <v>82</v>
      </c>
      <c r="I27" s="17" t="s">
        <v>218</v>
      </c>
      <c r="J27" s="15">
        <v>0</v>
      </c>
      <c r="K27" s="15">
        <v>0</v>
      </c>
      <c r="L27" s="15">
        <v>1</v>
      </c>
      <c r="M27" s="3">
        <f t="shared" si="0"/>
        <v>0</v>
      </c>
      <c r="N27" s="3">
        <f t="shared" si="2"/>
        <v>0</v>
      </c>
      <c r="O27" s="11" t="str">
        <f t="shared" si="1"/>
        <v>Huvar Jan</v>
      </c>
      <c r="P27" s="3">
        <f t="shared" si="3"/>
        <v>0</v>
      </c>
      <c r="R27" t="s">
        <v>16</v>
      </c>
      <c r="T27" t="s">
        <v>130</v>
      </c>
      <c r="U27">
        <v>2</v>
      </c>
      <c r="V27" t="str">
        <f t="shared" si="4"/>
        <v>EYOF2</v>
      </c>
      <c r="W27" s="34">
        <v>40</v>
      </c>
    </row>
    <row r="28" spans="1:23" x14ac:dyDescent="0.25">
      <c r="A28" s="13">
        <v>42794</v>
      </c>
      <c r="B28" s="14" t="s">
        <v>216</v>
      </c>
      <c r="C28" s="15" t="s">
        <v>17</v>
      </c>
      <c r="D28" s="15" t="s">
        <v>154</v>
      </c>
      <c r="E28" s="16" t="s">
        <v>219</v>
      </c>
      <c r="F28" s="16" t="s">
        <v>220</v>
      </c>
      <c r="G28" s="15">
        <v>3</v>
      </c>
      <c r="H28" s="14" t="s">
        <v>82</v>
      </c>
      <c r="I28" s="17" t="s">
        <v>189</v>
      </c>
      <c r="J28" s="15">
        <v>4</v>
      </c>
      <c r="K28" s="15">
        <v>0</v>
      </c>
      <c r="L28" s="15">
        <v>1</v>
      </c>
      <c r="M28" s="3">
        <f t="shared" si="0"/>
        <v>3</v>
      </c>
      <c r="N28" s="3">
        <f t="shared" si="2"/>
        <v>4</v>
      </c>
      <c r="O28" s="11" t="str">
        <f t="shared" si="1"/>
        <v>Selecký Lukáš</v>
      </c>
      <c r="P28" s="3">
        <f t="shared" si="3"/>
        <v>7</v>
      </c>
      <c r="R28" t="s">
        <v>86</v>
      </c>
      <c r="T28" t="s">
        <v>130</v>
      </c>
      <c r="U28">
        <v>3</v>
      </c>
      <c r="V28" t="str">
        <f t="shared" si="4"/>
        <v>EYOF3</v>
      </c>
      <c r="W28" s="34">
        <v>35</v>
      </c>
    </row>
    <row r="29" spans="1:23" x14ac:dyDescent="0.25">
      <c r="A29" s="13">
        <v>42794</v>
      </c>
      <c r="B29" s="14" t="s">
        <v>216</v>
      </c>
      <c r="C29" s="15" t="s">
        <v>17</v>
      </c>
      <c r="D29" s="15" t="s">
        <v>154</v>
      </c>
      <c r="E29" s="16" t="s">
        <v>221</v>
      </c>
      <c r="F29" s="16" t="s">
        <v>222</v>
      </c>
      <c r="G29" s="15" t="s">
        <v>173</v>
      </c>
      <c r="H29" s="14" t="s">
        <v>82</v>
      </c>
      <c r="I29" s="17" t="s">
        <v>189</v>
      </c>
      <c r="J29" s="15">
        <v>0</v>
      </c>
      <c r="K29" s="15">
        <v>0</v>
      </c>
      <c r="L29" s="15">
        <v>2</v>
      </c>
      <c r="M29" s="3">
        <f t="shared" si="0"/>
        <v>0</v>
      </c>
      <c r="N29" s="3">
        <f t="shared" si="2"/>
        <v>0</v>
      </c>
      <c r="O29" s="11" t="str">
        <f t="shared" si="1"/>
        <v>Šmatelka Ondřej</v>
      </c>
      <c r="P29" s="3">
        <f t="shared" si="3"/>
        <v>0</v>
      </c>
      <c r="R29" t="s">
        <v>82</v>
      </c>
      <c r="T29" t="s">
        <v>130</v>
      </c>
      <c r="U29">
        <v>5</v>
      </c>
      <c r="V29" t="str">
        <f t="shared" si="4"/>
        <v>EYOF5</v>
      </c>
      <c r="W29" s="34">
        <v>30</v>
      </c>
    </row>
    <row r="30" spans="1:23" x14ac:dyDescent="0.25">
      <c r="A30" s="13">
        <v>42794</v>
      </c>
      <c r="B30" s="14" t="s">
        <v>216</v>
      </c>
      <c r="C30" s="15" t="s">
        <v>17</v>
      </c>
      <c r="D30" s="15" t="s">
        <v>154</v>
      </c>
      <c r="E30" s="16" t="s">
        <v>223</v>
      </c>
      <c r="F30" s="16" t="s">
        <v>203</v>
      </c>
      <c r="G30" s="15" t="s">
        <v>173</v>
      </c>
      <c r="H30" s="14" t="s">
        <v>82</v>
      </c>
      <c r="I30" s="17" t="s">
        <v>224</v>
      </c>
      <c r="J30" s="15">
        <v>0</v>
      </c>
      <c r="K30" s="15">
        <v>0</v>
      </c>
      <c r="L30" s="15">
        <v>1</v>
      </c>
      <c r="M30" s="3">
        <f t="shared" si="0"/>
        <v>0</v>
      </c>
      <c r="N30" s="3">
        <f t="shared" si="2"/>
        <v>0</v>
      </c>
      <c r="O30" s="11" t="str">
        <f t="shared" si="1"/>
        <v>Pustějovský Tomáš</v>
      </c>
      <c r="P30" s="3">
        <f t="shared" si="3"/>
        <v>0</v>
      </c>
      <c r="R30" t="s">
        <v>19</v>
      </c>
      <c r="T30" t="s">
        <v>130</v>
      </c>
      <c r="U30">
        <v>7</v>
      </c>
      <c r="V30" t="str">
        <f t="shared" si="4"/>
        <v>EYOF7</v>
      </c>
      <c r="W30" s="34">
        <v>25</v>
      </c>
    </row>
    <row r="31" spans="1:23" x14ac:dyDescent="0.25">
      <c r="A31" s="13">
        <v>42794</v>
      </c>
      <c r="B31" s="14" t="s">
        <v>216</v>
      </c>
      <c r="C31" s="15" t="s">
        <v>17</v>
      </c>
      <c r="D31" s="15" t="s">
        <v>154</v>
      </c>
      <c r="E31" s="16" t="s">
        <v>225</v>
      </c>
      <c r="F31" s="16" t="s">
        <v>226</v>
      </c>
      <c r="G31" s="15">
        <v>4</v>
      </c>
      <c r="H31" s="14" t="s">
        <v>82</v>
      </c>
      <c r="I31" s="17" t="s">
        <v>227</v>
      </c>
      <c r="J31" s="15">
        <v>1</v>
      </c>
      <c r="K31" s="15">
        <v>0</v>
      </c>
      <c r="L31" s="15">
        <v>3</v>
      </c>
      <c r="M31" s="3">
        <f t="shared" si="0"/>
        <v>0</v>
      </c>
      <c r="N31" s="3">
        <f t="shared" si="2"/>
        <v>1</v>
      </c>
      <c r="O31" s="11" t="str">
        <f t="shared" si="1"/>
        <v>Raška Michael</v>
      </c>
      <c r="P31" s="3">
        <f t="shared" si="3"/>
        <v>1</v>
      </c>
      <c r="R31" t="s">
        <v>18</v>
      </c>
      <c r="T31" t="s">
        <v>130</v>
      </c>
      <c r="U31">
        <v>9</v>
      </c>
      <c r="V31" t="str">
        <f t="shared" si="4"/>
        <v>EYOF9</v>
      </c>
      <c r="W31" s="34">
        <v>20</v>
      </c>
    </row>
    <row r="32" spans="1:23" x14ac:dyDescent="0.25">
      <c r="A32" s="13">
        <v>42794</v>
      </c>
      <c r="B32" s="14" t="s">
        <v>216</v>
      </c>
      <c r="C32" s="15" t="s">
        <v>17</v>
      </c>
      <c r="D32" s="15" t="s">
        <v>154</v>
      </c>
      <c r="E32" s="16" t="s">
        <v>228</v>
      </c>
      <c r="F32" s="16" t="s">
        <v>229</v>
      </c>
      <c r="G32" s="15">
        <v>2</v>
      </c>
      <c r="H32" s="14" t="s">
        <v>20</v>
      </c>
      <c r="I32" s="17" t="s">
        <v>230</v>
      </c>
      <c r="J32" s="15">
        <v>2</v>
      </c>
      <c r="K32" s="15">
        <v>0</v>
      </c>
      <c r="L32" s="15">
        <v>1</v>
      </c>
      <c r="M32" s="3">
        <f t="shared" si="0"/>
        <v>5</v>
      </c>
      <c r="N32" s="3">
        <f t="shared" si="2"/>
        <v>2</v>
      </c>
      <c r="O32" s="11" t="str">
        <f t="shared" si="1"/>
        <v>Martínková Adéla</v>
      </c>
      <c r="P32" s="3">
        <f t="shared" si="3"/>
        <v>7</v>
      </c>
      <c r="R32" t="s">
        <v>131</v>
      </c>
      <c r="T32" t="s">
        <v>48</v>
      </c>
      <c r="U32">
        <v>1</v>
      </c>
      <c r="V32" t="str">
        <f t="shared" ref="V32:V51" si="5">T32&amp;U32</f>
        <v>ME1</v>
      </c>
      <c r="W32" s="34">
        <v>50</v>
      </c>
    </row>
    <row r="33" spans="1:23" x14ac:dyDescent="0.25">
      <c r="A33" s="13">
        <v>42794</v>
      </c>
      <c r="B33" s="14" t="s">
        <v>216</v>
      </c>
      <c r="C33" s="15" t="s">
        <v>17</v>
      </c>
      <c r="D33" s="15" t="s">
        <v>154</v>
      </c>
      <c r="E33" s="16" t="s">
        <v>231</v>
      </c>
      <c r="F33" s="16" t="s">
        <v>232</v>
      </c>
      <c r="G33" s="15" t="s">
        <v>173</v>
      </c>
      <c r="H33" s="14" t="s">
        <v>20</v>
      </c>
      <c r="I33" s="17" t="s">
        <v>233</v>
      </c>
      <c r="J33" s="15">
        <v>0</v>
      </c>
      <c r="K33" s="15">
        <v>0</v>
      </c>
      <c r="L33" s="15">
        <v>2</v>
      </c>
      <c r="M33" s="3">
        <f t="shared" si="0"/>
        <v>0</v>
      </c>
      <c r="N33" s="3">
        <f t="shared" si="2"/>
        <v>0</v>
      </c>
      <c r="O33" s="11" t="str">
        <f t="shared" si="1"/>
        <v>Ondrašíková Eva</v>
      </c>
      <c r="P33" s="3">
        <f t="shared" si="3"/>
        <v>0</v>
      </c>
      <c r="R33" t="s">
        <v>132</v>
      </c>
      <c r="T33" t="s">
        <v>48</v>
      </c>
      <c r="U33">
        <v>2</v>
      </c>
      <c r="V33" t="str">
        <f t="shared" si="5"/>
        <v>ME2</v>
      </c>
      <c r="W33" s="34">
        <v>40</v>
      </c>
    </row>
    <row r="34" spans="1:23" x14ac:dyDescent="0.25">
      <c r="A34" s="13">
        <v>42794</v>
      </c>
      <c r="B34" s="14" t="s">
        <v>216</v>
      </c>
      <c r="C34" s="15" t="s">
        <v>17</v>
      </c>
      <c r="D34" s="15" t="s">
        <v>154</v>
      </c>
      <c r="E34" s="16" t="s">
        <v>234</v>
      </c>
      <c r="F34" s="16" t="s">
        <v>235</v>
      </c>
      <c r="G34" s="15" t="s">
        <v>173</v>
      </c>
      <c r="H34" s="14" t="s">
        <v>20</v>
      </c>
      <c r="I34" s="17" t="s">
        <v>236</v>
      </c>
      <c r="J34" s="15">
        <v>0</v>
      </c>
      <c r="K34" s="15">
        <v>0</v>
      </c>
      <c r="L34" s="15">
        <v>2</v>
      </c>
      <c r="M34" s="3">
        <f t="shared" si="0"/>
        <v>0</v>
      </c>
      <c r="N34" s="3">
        <f t="shared" si="2"/>
        <v>0</v>
      </c>
      <c r="O34" s="11" t="str">
        <f t="shared" si="1"/>
        <v>Brzusková Marie</v>
      </c>
      <c r="P34" s="3">
        <f t="shared" si="3"/>
        <v>0</v>
      </c>
      <c r="T34" t="s">
        <v>48</v>
      </c>
      <c r="U34">
        <v>3</v>
      </c>
      <c r="V34" t="str">
        <f t="shared" si="5"/>
        <v>ME3</v>
      </c>
      <c r="W34" s="34">
        <v>35</v>
      </c>
    </row>
    <row r="35" spans="1:23" x14ac:dyDescent="0.25">
      <c r="A35" s="13">
        <v>42794</v>
      </c>
      <c r="B35" s="14" t="s">
        <v>216</v>
      </c>
      <c r="C35" s="15" t="s">
        <v>17</v>
      </c>
      <c r="D35" s="15" t="s">
        <v>154</v>
      </c>
      <c r="E35" s="16" t="s">
        <v>237</v>
      </c>
      <c r="F35" s="16" t="s">
        <v>238</v>
      </c>
      <c r="G35" s="15" t="s">
        <v>173</v>
      </c>
      <c r="H35" s="14" t="s">
        <v>20</v>
      </c>
      <c r="I35" s="17" t="s">
        <v>182</v>
      </c>
      <c r="J35" s="15">
        <v>0</v>
      </c>
      <c r="K35" s="15">
        <v>0</v>
      </c>
      <c r="L35" s="15">
        <v>5</v>
      </c>
      <c r="M35" s="3">
        <f t="shared" si="0"/>
        <v>0</v>
      </c>
      <c r="N35" s="3">
        <f t="shared" si="2"/>
        <v>0</v>
      </c>
      <c r="O35" s="11" t="str">
        <f t="shared" si="1"/>
        <v>Kuncová Viktorie</v>
      </c>
      <c r="P35" s="3">
        <f t="shared" si="3"/>
        <v>0</v>
      </c>
      <c r="T35" t="s">
        <v>48</v>
      </c>
      <c r="U35">
        <v>4</v>
      </c>
      <c r="V35" t="str">
        <f t="shared" ref="V35" si="6">T35&amp;U35</f>
        <v>ME4</v>
      </c>
      <c r="W35" s="34">
        <v>30</v>
      </c>
    </row>
    <row r="36" spans="1:23" x14ac:dyDescent="0.25">
      <c r="A36" s="13">
        <v>42794</v>
      </c>
      <c r="B36" s="14" t="s">
        <v>216</v>
      </c>
      <c r="C36" s="15" t="s">
        <v>17</v>
      </c>
      <c r="D36" s="15" t="s">
        <v>154</v>
      </c>
      <c r="E36" s="16" t="s">
        <v>239</v>
      </c>
      <c r="F36" s="16" t="s">
        <v>191</v>
      </c>
      <c r="G36" s="15" t="s">
        <v>173</v>
      </c>
      <c r="H36" s="14" t="s">
        <v>16</v>
      </c>
      <c r="I36" s="17" t="s">
        <v>204</v>
      </c>
      <c r="J36" s="15">
        <v>0</v>
      </c>
      <c r="K36" s="15">
        <v>0</v>
      </c>
      <c r="L36" s="15">
        <v>1</v>
      </c>
      <c r="M36" s="3">
        <f t="shared" si="0"/>
        <v>0</v>
      </c>
      <c r="N36" s="3">
        <f t="shared" si="2"/>
        <v>0</v>
      </c>
      <c r="O36" s="11" t="str">
        <f t="shared" si="1"/>
        <v>Šimek Daniel</v>
      </c>
      <c r="P36" s="3">
        <f t="shared" si="3"/>
        <v>0</v>
      </c>
      <c r="T36" t="s">
        <v>48</v>
      </c>
      <c r="U36">
        <v>5</v>
      </c>
      <c r="V36" t="str">
        <f t="shared" si="5"/>
        <v>ME5</v>
      </c>
      <c r="W36" s="34">
        <v>30</v>
      </c>
    </row>
    <row r="37" spans="1:23" x14ac:dyDescent="0.25">
      <c r="A37" s="13">
        <v>42794</v>
      </c>
      <c r="B37" s="14" t="s">
        <v>216</v>
      </c>
      <c r="C37" s="15" t="s">
        <v>17</v>
      </c>
      <c r="D37" s="15" t="s">
        <v>154</v>
      </c>
      <c r="E37" s="16" t="s">
        <v>240</v>
      </c>
      <c r="F37" s="16" t="s">
        <v>222</v>
      </c>
      <c r="G37" s="15">
        <v>5</v>
      </c>
      <c r="H37" s="14" t="s">
        <v>16</v>
      </c>
      <c r="I37" s="17" t="s">
        <v>241</v>
      </c>
      <c r="J37" s="15">
        <v>2</v>
      </c>
      <c r="K37" s="15">
        <v>0</v>
      </c>
      <c r="L37" s="15">
        <v>2</v>
      </c>
      <c r="M37" s="3">
        <f t="shared" si="0"/>
        <v>0</v>
      </c>
      <c r="N37" s="3">
        <f t="shared" si="2"/>
        <v>2</v>
      </c>
      <c r="O37" s="11" t="str">
        <f t="shared" si="1"/>
        <v>Chlopčík Ondřej</v>
      </c>
      <c r="P37" s="3">
        <f t="shared" si="3"/>
        <v>2</v>
      </c>
      <c r="T37" t="s">
        <v>48</v>
      </c>
      <c r="U37">
        <v>6</v>
      </c>
      <c r="V37" t="str">
        <f t="shared" ref="V37" si="7">T37&amp;U37</f>
        <v>ME6</v>
      </c>
      <c r="W37" s="34">
        <v>25</v>
      </c>
    </row>
    <row r="38" spans="1:23" x14ac:dyDescent="0.25">
      <c r="A38" s="13">
        <v>42794</v>
      </c>
      <c r="B38" s="14" t="s">
        <v>216</v>
      </c>
      <c r="C38" s="15" t="s">
        <v>17</v>
      </c>
      <c r="D38" s="15" t="s">
        <v>154</v>
      </c>
      <c r="E38" s="16" t="s">
        <v>242</v>
      </c>
      <c r="F38" s="16" t="s">
        <v>197</v>
      </c>
      <c r="G38" s="15">
        <v>3</v>
      </c>
      <c r="H38" s="14" t="s">
        <v>16</v>
      </c>
      <c r="I38" s="17" t="s">
        <v>241</v>
      </c>
      <c r="J38" s="15">
        <v>3</v>
      </c>
      <c r="K38" s="15">
        <v>0</v>
      </c>
      <c r="L38" s="15">
        <v>1</v>
      </c>
      <c r="M38" s="3">
        <f t="shared" si="0"/>
        <v>3</v>
      </c>
      <c r="N38" s="3">
        <f t="shared" si="2"/>
        <v>3</v>
      </c>
      <c r="O38" s="11" t="str">
        <f t="shared" si="1"/>
        <v>Silvestr Matěj</v>
      </c>
      <c r="P38" s="3">
        <f t="shared" si="3"/>
        <v>6</v>
      </c>
      <c r="T38" t="s">
        <v>48</v>
      </c>
      <c r="U38">
        <v>7</v>
      </c>
      <c r="V38" t="str">
        <f t="shared" si="5"/>
        <v>ME7</v>
      </c>
      <c r="W38" s="34">
        <v>25</v>
      </c>
    </row>
    <row r="39" spans="1:23" x14ac:dyDescent="0.25">
      <c r="A39" s="13">
        <v>42794</v>
      </c>
      <c r="B39" s="14" t="s">
        <v>216</v>
      </c>
      <c r="C39" s="15" t="s">
        <v>17</v>
      </c>
      <c r="D39" s="15" t="s">
        <v>154</v>
      </c>
      <c r="E39" s="16" t="s">
        <v>243</v>
      </c>
      <c r="F39" s="16" t="s">
        <v>217</v>
      </c>
      <c r="G39" s="15" t="s">
        <v>173</v>
      </c>
      <c r="H39" s="14" t="s">
        <v>16</v>
      </c>
      <c r="I39" s="17" t="s">
        <v>241</v>
      </c>
      <c r="J39" s="15">
        <v>0</v>
      </c>
      <c r="K39" s="15">
        <v>0</v>
      </c>
      <c r="L39" s="15">
        <v>1</v>
      </c>
      <c r="M39" s="3">
        <f t="shared" si="0"/>
        <v>0</v>
      </c>
      <c r="N39" s="3">
        <f t="shared" si="2"/>
        <v>0</v>
      </c>
      <c r="O39" s="11" t="str">
        <f t="shared" si="1"/>
        <v>Král Jan</v>
      </c>
      <c r="P39" s="3">
        <f t="shared" si="3"/>
        <v>0</v>
      </c>
      <c r="T39" t="s">
        <v>48</v>
      </c>
      <c r="U39">
        <v>9</v>
      </c>
      <c r="V39" t="str">
        <f t="shared" si="5"/>
        <v>ME9</v>
      </c>
      <c r="W39" s="34">
        <v>20</v>
      </c>
    </row>
    <row r="40" spans="1:23" x14ac:dyDescent="0.25">
      <c r="A40" s="13">
        <v>42794</v>
      </c>
      <c r="B40" s="14" t="s">
        <v>216</v>
      </c>
      <c r="C40" s="15" t="s">
        <v>17</v>
      </c>
      <c r="D40" s="15" t="s">
        <v>154</v>
      </c>
      <c r="E40" s="16" t="s">
        <v>244</v>
      </c>
      <c r="F40" s="16" t="s">
        <v>197</v>
      </c>
      <c r="G40" s="15" t="s">
        <v>173</v>
      </c>
      <c r="H40" s="14" t="s">
        <v>16</v>
      </c>
      <c r="I40" s="17" t="s">
        <v>218</v>
      </c>
      <c r="J40" s="15">
        <v>1</v>
      </c>
      <c r="K40" s="15">
        <v>0</v>
      </c>
      <c r="L40" s="15">
        <v>1</v>
      </c>
      <c r="M40" s="3">
        <f t="shared" si="0"/>
        <v>0</v>
      </c>
      <c r="N40" s="3">
        <f t="shared" si="2"/>
        <v>1</v>
      </c>
      <c r="O40" s="11" t="str">
        <f t="shared" si="1"/>
        <v>Kresta Matěj</v>
      </c>
      <c r="P40" s="3">
        <f t="shared" si="3"/>
        <v>1</v>
      </c>
      <c r="T40" t="s">
        <v>44</v>
      </c>
      <c r="U40">
        <v>1</v>
      </c>
      <c r="V40" t="str">
        <f t="shared" si="5"/>
        <v>MK1</v>
      </c>
      <c r="W40" s="34">
        <v>7</v>
      </c>
    </row>
    <row r="41" spans="1:23" x14ac:dyDescent="0.25">
      <c r="A41" s="13">
        <v>42794</v>
      </c>
      <c r="B41" s="14" t="s">
        <v>216</v>
      </c>
      <c r="C41" s="15" t="s">
        <v>17</v>
      </c>
      <c r="D41" s="15" t="s">
        <v>154</v>
      </c>
      <c r="E41" s="16" t="s">
        <v>245</v>
      </c>
      <c r="F41" s="16" t="s">
        <v>220</v>
      </c>
      <c r="G41" s="15" t="s">
        <v>173</v>
      </c>
      <c r="H41" s="14" t="s">
        <v>16</v>
      </c>
      <c r="I41" s="17" t="s">
        <v>189</v>
      </c>
      <c r="J41" s="15">
        <v>0</v>
      </c>
      <c r="K41" s="15">
        <v>0</v>
      </c>
      <c r="L41" s="15">
        <v>1</v>
      </c>
      <c r="M41" s="3">
        <f t="shared" si="0"/>
        <v>0</v>
      </c>
      <c r="N41" s="3">
        <f t="shared" si="2"/>
        <v>0</v>
      </c>
      <c r="O41" s="11" t="str">
        <f t="shared" si="1"/>
        <v>Mojžíšek Lukáš</v>
      </c>
      <c r="P41" s="3">
        <f t="shared" si="3"/>
        <v>0</v>
      </c>
      <c r="T41" t="s">
        <v>44</v>
      </c>
      <c r="U41">
        <v>2</v>
      </c>
      <c r="V41" t="str">
        <f t="shared" si="5"/>
        <v>MK2</v>
      </c>
      <c r="W41" s="34">
        <v>5</v>
      </c>
    </row>
    <row r="42" spans="1:23" x14ac:dyDescent="0.25">
      <c r="A42" s="13">
        <v>42794</v>
      </c>
      <c r="B42" s="14" t="s">
        <v>216</v>
      </c>
      <c r="C42" s="15" t="s">
        <v>17</v>
      </c>
      <c r="D42" s="15" t="s">
        <v>154</v>
      </c>
      <c r="E42" s="16" t="s">
        <v>243</v>
      </c>
      <c r="F42" s="16" t="s">
        <v>246</v>
      </c>
      <c r="G42" s="15" t="s">
        <v>173</v>
      </c>
      <c r="H42" s="14" t="s">
        <v>16</v>
      </c>
      <c r="I42" s="17" t="s">
        <v>204</v>
      </c>
      <c r="J42" s="15">
        <v>1</v>
      </c>
      <c r="K42" s="15">
        <v>0</v>
      </c>
      <c r="L42" s="15">
        <v>2</v>
      </c>
      <c r="M42" s="3">
        <f t="shared" si="0"/>
        <v>0</v>
      </c>
      <c r="N42" s="3">
        <f t="shared" si="2"/>
        <v>1</v>
      </c>
      <c r="O42" s="11" t="str">
        <f t="shared" si="1"/>
        <v>Král Miroslav</v>
      </c>
      <c r="P42" s="3">
        <f t="shared" si="3"/>
        <v>1</v>
      </c>
      <c r="T42" t="s">
        <v>44</v>
      </c>
      <c r="U42">
        <v>3</v>
      </c>
      <c r="V42" t="str">
        <f t="shared" si="5"/>
        <v>MK3</v>
      </c>
      <c r="W42" s="34">
        <v>4</v>
      </c>
    </row>
    <row r="43" spans="1:23" x14ac:dyDescent="0.25">
      <c r="A43" s="13">
        <v>42794</v>
      </c>
      <c r="B43" s="14" t="s">
        <v>216</v>
      </c>
      <c r="C43" s="15" t="s">
        <v>17</v>
      </c>
      <c r="D43" s="15" t="s">
        <v>154</v>
      </c>
      <c r="E43" s="16" t="s">
        <v>247</v>
      </c>
      <c r="F43" s="16" t="s">
        <v>203</v>
      </c>
      <c r="G43" s="15" t="s">
        <v>173</v>
      </c>
      <c r="H43" s="14" t="s">
        <v>16</v>
      </c>
      <c r="I43" s="17" t="s">
        <v>248</v>
      </c>
      <c r="J43" s="15">
        <v>0</v>
      </c>
      <c r="K43" s="15">
        <v>0</v>
      </c>
      <c r="L43" s="15">
        <v>3</v>
      </c>
      <c r="M43" s="3">
        <f t="shared" si="0"/>
        <v>0</v>
      </c>
      <c r="N43" s="3">
        <f t="shared" si="2"/>
        <v>0</v>
      </c>
      <c r="O43" s="11" t="str">
        <f t="shared" si="1"/>
        <v>Pavlica Tomáš</v>
      </c>
      <c r="P43" s="3">
        <f t="shared" si="3"/>
        <v>0</v>
      </c>
      <c r="T43" t="s">
        <v>54</v>
      </c>
      <c r="U43">
        <v>1</v>
      </c>
      <c r="V43" t="str">
        <f t="shared" si="5"/>
        <v>MVC1</v>
      </c>
      <c r="W43" s="34">
        <v>6</v>
      </c>
    </row>
    <row r="44" spans="1:23" x14ac:dyDescent="0.25">
      <c r="A44" s="13">
        <v>42770</v>
      </c>
      <c r="B44" s="14" t="s">
        <v>249</v>
      </c>
      <c r="C44" s="15" t="s">
        <v>108</v>
      </c>
      <c r="D44" s="15" t="s">
        <v>250</v>
      </c>
      <c r="E44" s="16" t="s">
        <v>251</v>
      </c>
      <c r="F44" s="16" t="s">
        <v>252</v>
      </c>
      <c r="G44" s="15"/>
      <c r="H44" s="14" t="s">
        <v>18</v>
      </c>
      <c r="I44" s="17" t="s">
        <v>218</v>
      </c>
      <c r="J44" s="15">
        <v>6</v>
      </c>
      <c r="K44" s="15">
        <v>0</v>
      </c>
      <c r="L44" s="15">
        <v>0</v>
      </c>
      <c r="M44" s="3">
        <f t="shared" si="0"/>
        <v>0</v>
      </c>
      <c r="N44" s="3">
        <f t="shared" si="2"/>
        <v>12</v>
      </c>
      <c r="O44" s="11" t="str">
        <f t="shared" si="1"/>
        <v>Kohn Pavel</v>
      </c>
      <c r="P44" s="3">
        <f t="shared" si="3"/>
        <v>12</v>
      </c>
      <c r="T44" t="s">
        <v>54</v>
      </c>
      <c r="U44">
        <v>2</v>
      </c>
      <c r="V44" t="str">
        <f t="shared" si="5"/>
        <v>MVC2</v>
      </c>
      <c r="W44" s="34">
        <v>5</v>
      </c>
    </row>
    <row r="45" spans="1:23" x14ac:dyDescent="0.25">
      <c r="A45" s="13">
        <v>42770</v>
      </c>
      <c r="B45" s="14" t="s">
        <v>249</v>
      </c>
      <c r="C45" s="15" t="s">
        <v>108</v>
      </c>
      <c r="D45" s="15" t="s">
        <v>250</v>
      </c>
      <c r="E45" s="16" t="s">
        <v>253</v>
      </c>
      <c r="F45" s="16" t="s">
        <v>254</v>
      </c>
      <c r="G45" s="15"/>
      <c r="H45" s="14" t="s">
        <v>18</v>
      </c>
      <c r="I45" s="17" t="s">
        <v>189</v>
      </c>
      <c r="J45" s="15">
        <v>3</v>
      </c>
      <c r="K45" s="15">
        <v>0</v>
      </c>
      <c r="L45" s="15">
        <v>3</v>
      </c>
      <c r="M45" s="3">
        <f t="shared" si="0"/>
        <v>0</v>
      </c>
      <c r="N45" s="3">
        <f t="shared" si="2"/>
        <v>6</v>
      </c>
      <c r="O45" s="11" t="str">
        <f t="shared" si="1"/>
        <v>Janík Tadeáš</v>
      </c>
      <c r="P45" s="3">
        <f t="shared" si="3"/>
        <v>6</v>
      </c>
      <c r="T45" t="s">
        <v>54</v>
      </c>
      <c r="U45">
        <v>3</v>
      </c>
      <c r="V45" t="str">
        <f t="shared" si="5"/>
        <v>MVC3</v>
      </c>
      <c r="W45" s="34">
        <v>3</v>
      </c>
    </row>
    <row r="46" spans="1:23" x14ac:dyDescent="0.25">
      <c r="A46" s="13">
        <v>42770</v>
      </c>
      <c r="B46" s="14" t="s">
        <v>249</v>
      </c>
      <c r="C46" s="15" t="s">
        <v>108</v>
      </c>
      <c r="D46" s="15" t="s">
        <v>250</v>
      </c>
      <c r="E46" s="16" t="s">
        <v>240</v>
      </c>
      <c r="F46" s="16" t="s">
        <v>222</v>
      </c>
      <c r="G46" s="15"/>
      <c r="H46" s="14" t="s">
        <v>18</v>
      </c>
      <c r="I46" s="17" t="s">
        <v>241</v>
      </c>
      <c r="J46" s="15">
        <v>3</v>
      </c>
      <c r="K46" s="15">
        <v>0</v>
      </c>
      <c r="L46" s="15">
        <v>3</v>
      </c>
      <c r="M46" s="3">
        <f t="shared" si="0"/>
        <v>0</v>
      </c>
      <c r="N46" s="3">
        <f t="shared" si="2"/>
        <v>6</v>
      </c>
      <c r="O46" s="11" t="str">
        <f t="shared" si="1"/>
        <v>Chlopčík Ondřej</v>
      </c>
      <c r="P46" s="3">
        <f t="shared" si="3"/>
        <v>6</v>
      </c>
      <c r="T46" t="s">
        <v>77</v>
      </c>
      <c r="U46">
        <v>1</v>
      </c>
      <c r="V46" t="str">
        <f t="shared" si="5"/>
        <v>PCR1</v>
      </c>
      <c r="W46" s="34">
        <v>10</v>
      </c>
    </row>
    <row r="47" spans="1:23" x14ac:dyDescent="0.25">
      <c r="A47" s="13">
        <v>42770</v>
      </c>
      <c r="B47" s="14" t="s">
        <v>249</v>
      </c>
      <c r="C47" s="15" t="s">
        <v>108</v>
      </c>
      <c r="D47" s="15" t="s">
        <v>250</v>
      </c>
      <c r="E47" s="16" t="s">
        <v>223</v>
      </c>
      <c r="F47" s="16" t="s">
        <v>203</v>
      </c>
      <c r="G47" s="15"/>
      <c r="H47" s="14" t="s">
        <v>18</v>
      </c>
      <c r="I47" s="17" t="s">
        <v>224</v>
      </c>
      <c r="J47" s="15">
        <v>3</v>
      </c>
      <c r="K47" s="15">
        <v>0</v>
      </c>
      <c r="L47" s="15">
        <v>1</v>
      </c>
      <c r="M47" s="3">
        <f t="shared" si="0"/>
        <v>0</v>
      </c>
      <c r="N47" s="3">
        <f t="shared" si="2"/>
        <v>6</v>
      </c>
      <c r="O47" s="11" t="str">
        <f t="shared" si="1"/>
        <v>Pustějovský Tomáš</v>
      </c>
      <c r="P47" s="3">
        <f t="shared" si="3"/>
        <v>6</v>
      </c>
      <c r="T47" t="s">
        <v>77</v>
      </c>
      <c r="U47">
        <v>2</v>
      </c>
      <c r="V47" t="str">
        <f t="shared" si="5"/>
        <v>PCR2</v>
      </c>
      <c r="W47" s="34">
        <v>7</v>
      </c>
    </row>
    <row r="48" spans="1:23" x14ac:dyDescent="0.25">
      <c r="A48" s="13">
        <v>42770</v>
      </c>
      <c r="B48" s="14" t="s">
        <v>249</v>
      </c>
      <c r="C48" s="15" t="s">
        <v>108</v>
      </c>
      <c r="D48" s="15" t="s">
        <v>250</v>
      </c>
      <c r="E48" s="16" t="s">
        <v>255</v>
      </c>
      <c r="F48" s="16" t="s">
        <v>256</v>
      </c>
      <c r="G48" s="15"/>
      <c r="H48" s="14" t="s">
        <v>18</v>
      </c>
      <c r="I48" s="17" t="s">
        <v>224</v>
      </c>
      <c r="J48" s="15">
        <v>1</v>
      </c>
      <c r="K48" s="15">
        <v>0</v>
      </c>
      <c r="L48" s="15">
        <v>1</v>
      </c>
      <c r="M48" s="3">
        <f t="shared" si="0"/>
        <v>0</v>
      </c>
      <c r="N48" s="3">
        <f t="shared" si="2"/>
        <v>2</v>
      </c>
      <c r="O48" s="11" t="str">
        <f t="shared" si="1"/>
        <v>Chlebový Arnold</v>
      </c>
      <c r="P48" s="3">
        <f t="shared" si="3"/>
        <v>2</v>
      </c>
      <c r="T48" t="s">
        <v>77</v>
      </c>
      <c r="U48">
        <v>3</v>
      </c>
      <c r="V48" t="str">
        <f t="shared" si="5"/>
        <v>PCR3</v>
      </c>
      <c r="W48" s="34">
        <v>5</v>
      </c>
    </row>
    <row r="49" spans="1:23" x14ac:dyDescent="0.25">
      <c r="A49" s="13">
        <v>42770</v>
      </c>
      <c r="B49" s="14" t="s">
        <v>249</v>
      </c>
      <c r="C49" s="15" t="s">
        <v>108</v>
      </c>
      <c r="D49" s="15" t="s">
        <v>250</v>
      </c>
      <c r="E49" s="16" t="s">
        <v>225</v>
      </c>
      <c r="F49" s="16" t="s">
        <v>226</v>
      </c>
      <c r="G49" s="15"/>
      <c r="H49" s="14" t="s">
        <v>18</v>
      </c>
      <c r="I49" s="17" t="s">
        <v>227</v>
      </c>
      <c r="J49" s="15">
        <v>4</v>
      </c>
      <c r="K49" s="15">
        <v>0</v>
      </c>
      <c r="L49" s="15">
        <v>2</v>
      </c>
      <c r="M49" s="3">
        <f t="shared" si="0"/>
        <v>0</v>
      </c>
      <c r="N49" s="3">
        <f t="shared" si="2"/>
        <v>8</v>
      </c>
      <c r="O49" s="11" t="str">
        <f t="shared" si="1"/>
        <v>Raška Michael</v>
      </c>
      <c r="P49" s="3">
        <f t="shared" si="3"/>
        <v>8</v>
      </c>
      <c r="T49" t="s">
        <v>77</v>
      </c>
      <c r="U49">
        <v>4</v>
      </c>
      <c r="V49" t="str">
        <f t="shared" si="5"/>
        <v>PCR4</v>
      </c>
      <c r="W49" s="34">
        <v>3</v>
      </c>
    </row>
    <row r="50" spans="1:23" x14ac:dyDescent="0.25">
      <c r="A50" s="13">
        <v>42770</v>
      </c>
      <c r="B50" s="14" t="s">
        <v>249</v>
      </c>
      <c r="C50" s="15" t="s">
        <v>108</v>
      </c>
      <c r="D50" s="15" t="s">
        <v>250</v>
      </c>
      <c r="E50" s="16" t="s">
        <v>243</v>
      </c>
      <c r="F50" s="16" t="s">
        <v>159</v>
      </c>
      <c r="G50" s="15"/>
      <c r="H50" s="14" t="s">
        <v>18</v>
      </c>
      <c r="I50" s="17" t="s">
        <v>257</v>
      </c>
      <c r="J50" s="15">
        <v>4</v>
      </c>
      <c r="K50" s="15">
        <v>0</v>
      </c>
      <c r="L50" s="15">
        <v>2</v>
      </c>
      <c r="M50" s="3">
        <f t="shared" si="0"/>
        <v>0</v>
      </c>
      <c r="N50" s="3">
        <f t="shared" si="2"/>
        <v>8</v>
      </c>
      <c r="O50" s="11" t="str">
        <f t="shared" si="1"/>
        <v>Král Jakub</v>
      </c>
      <c r="P50" s="3">
        <f t="shared" si="3"/>
        <v>8</v>
      </c>
      <c r="T50" t="s">
        <v>77</v>
      </c>
      <c r="U50">
        <v>5</v>
      </c>
      <c r="V50" t="str">
        <f t="shared" si="5"/>
        <v>PCR5</v>
      </c>
      <c r="W50" s="34">
        <v>3</v>
      </c>
    </row>
    <row r="51" spans="1:23" x14ac:dyDescent="0.25">
      <c r="A51" s="13">
        <v>42777</v>
      </c>
      <c r="B51" s="14" t="s">
        <v>304</v>
      </c>
      <c r="C51" s="15" t="s">
        <v>13</v>
      </c>
      <c r="D51" s="15" t="s">
        <v>154</v>
      </c>
      <c r="E51" s="16" t="s">
        <v>251</v>
      </c>
      <c r="F51" s="16" t="s">
        <v>203</v>
      </c>
      <c r="G51" s="15">
        <v>5</v>
      </c>
      <c r="H51" s="14" t="s">
        <v>18</v>
      </c>
      <c r="I51" s="17" t="s">
        <v>218</v>
      </c>
      <c r="J51" s="15">
        <v>3</v>
      </c>
      <c r="K51" s="15">
        <v>0</v>
      </c>
      <c r="L51" s="15">
        <v>2</v>
      </c>
      <c r="M51" s="3">
        <f t="shared" si="0"/>
        <v>3</v>
      </c>
      <c r="N51" s="3">
        <f t="shared" si="2"/>
        <v>3</v>
      </c>
      <c r="O51" s="11" t="str">
        <f t="shared" si="1"/>
        <v>Kohn Tomáš</v>
      </c>
      <c r="P51" s="3">
        <f t="shared" si="3"/>
        <v>6</v>
      </c>
      <c r="T51" t="s">
        <v>77</v>
      </c>
      <c r="U51">
        <v>6</v>
      </c>
      <c r="V51" t="str">
        <f t="shared" si="5"/>
        <v>PCR6</v>
      </c>
      <c r="W51" s="34">
        <v>2</v>
      </c>
    </row>
    <row r="52" spans="1:23" x14ac:dyDescent="0.25">
      <c r="A52" s="13">
        <v>42777</v>
      </c>
      <c r="B52" s="14" t="s">
        <v>304</v>
      </c>
      <c r="C52" s="15" t="s">
        <v>13</v>
      </c>
      <c r="D52" s="15" t="s">
        <v>154</v>
      </c>
      <c r="E52" s="16" t="s">
        <v>170</v>
      </c>
      <c r="F52" s="16" t="s">
        <v>217</v>
      </c>
      <c r="G52" s="15" t="s">
        <v>173</v>
      </c>
      <c r="H52" s="14" t="s">
        <v>18</v>
      </c>
      <c r="I52" s="17" t="s">
        <v>218</v>
      </c>
      <c r="J52" s="15">
        <v>0</v>
      </c>
      <c r="K52" s="15">
        <v>0</v>
      </c>
      <c r="L52" s="15">
        <v>1</v>
      </c>
      <c r="M52" s="3">
        <f t="shared" si="0"/>
        <v>0</v>
      </c>
      <c r="N52" s="3">
        <f t="shared" si="2"/>
        <v>0</v>
      </c>
      <c r="O52" s="11" t="str">
        <f t="shared" si="1"/>
        <v>Huvar Jan</v>
      </c>
      <c r="P52" s="3">
        <f t="shared" si="3"/>
        <v>0</v>
      </c>
      <c r="T52" t="s">
        <v>77</v>
      </c>
      <c r="U52">
        <v>7</v>
      </c>
      <c r="V52" t="str">
        <f>T52&amp;U52</f>
        <v>PCR7</v>
      </c>
      <c r="W52" s="34">
        <v>2</v>
      </c>
    </row>
    <row r="53" spans="1:23" x14ac:dyDescent="0.25">
      <c r="A53" s="13">
        <v>42777</v>
      </c>
      <c r="B53" s="14" t="s">
        <v>304</v>
      </c>
      <c r="C53" s="15" t="s">
        <v>13</v>
      </c>
      <c r="D53" s="15" t="s">
        <v>154</v>
      </c>
      <c r="E53" s="16" t="s">
        <v>251</v>
      </c>
      <c r="F53" s="16" t="s">
        <v>252</v>
      </c>
      <c r="G53" s="15">
        <v>9</v>
      </c>
      <c r="H53" s="14" t="s">
        <v>18</v>
      </c>
      <c r="I53" s="17" t="s">
        <v>189</v>
      </c>
      <c r="J53" s="15">
        <v>2</v>
      </c>
      <c r="K53" s="15">
        <v>0</v>
      </c>
      <c r="L53" s="15">
        <v>2</v>
      </c>
      <c r="M53" s="3">
        <f t="shared" si="0"/>
        <v>0</v>
      </c>
      <c r="N53" s="3">
        <f t="shared" si="2"/>
        <v>2</v>
      </c>
      <c r="O53" s="11" t="str">
        <f t="shared" si="1"/>
        <v>Kohn Pavel</v>
      </c>
      <c r="P53" s="3">
        <f t="shared" si="3"/>
        <v>2</v>
      </c>
      <c r="T53" t="s">
        <v>51</v>
      </c>
      <c r="U53">
        <v>1</v>
      </c>
      <c r="V53" t="str">
        <f t="shared" ref="V53:V63" si="8">T53&amp;U53</f>
        <v>PK1</v>
      </c>
      <c r="W53" s="34">
        <v>6</v>
      </c>
    </row>
    <row r="54" spans="1:23" x14ac:dyDescent="0.25">
      <c r="A54" s="13">
        <v>42777</v>
      </c>
      <c r="B54" s="14" t="s">
        <v>304</v>
      </c>
      <c r="C54" s="15" t="s">
        <v>13</v>
      </c>
      <c r="D54" s="15" t="s">
        <v>154</v>
      </c>
      <c r="E54" s="16" t="s">
        <v>221</v>
      </c>
      <c r="F54" s="16" t="s">
        <v>222</v>
      </c>
      <c r="G54" s="15" t="s">
        <v>173</v>
      </c>
      <c r="H54" s="14" t="s">
        <v>18</v>
      </c>
      <c r="I54" s="17" t="s">
        <v>189</v>
      </c>
      <c r="J54" s="15">
        <v>0</v>
      </c>
      <c r="K54" s="15">
        <v>0</v>
      </c>
      <c r="L54" s="15">
        <v>1</v>
      </c>
      <c r="M54" s="3">
        <f t="shared" si="0"/>
        <v>0</v>
      </c>
      <c r="N54" s="3">
        <f t="shared" si="2"/>
        <v>0</v>
      </c>
      <c r="O54" s="11" t="str">
        <f t="shared" si="1"/>
        <v>Šmatelka Ondřej</v>
      </c>
      <c r="P54" s="3">
        <f t="shared" si="3"/>
        <v>0</v>
      </c>
      <c r="T54" t="s">
        <v>51</v>
      </c>
      <c r="U54">
        <v>2</v>
      </c>
      <c r="V54" t="str">
        <f t="shared" si="8"/>
        <v>PK2</v>
      </c>
      <c r="W54" s="34">
        <v>5</v>
      </c>
    </row>
    <row r="55" spans="1:23" x14ac:dyDescent="0.25">
      <c r="A55" s="13">
        <v>42777</v>
      </c>
      <c r="B55" s="14" t="s">
        <v>304</v>
      </c>
      <c r="C55" s="15" t="s">
        <v>13</v>
      </c>
      <c r="D55" s="15" t="s">
        <v>154</v>
      </c>
      <c r="E55" s="16" t="s">
        <v>253</v>
      </c>
      <c r="F55" s="16" t="s">
        <v>254</v>
      </c>
      <c r="G55" s="15" t="s">
        <v>173</v>
      </c>
      <c r="H55" s="14" t="s">
        <v>18</v>
      </c>
      <c r="I55" s="17" t="s">
        <v>189</v>
      </c>
      <c r="J55" s="15">
        <v>0</v>
      </c>
      <c r="K55" s="15">
        <v>0</v>
      </c>
      <c r="L55" s="15">
        <v>1</v>
      </c>
      <c r="M55" s="3">
        <f t="shared" si="0"/>
        <v>0</v>
      </c>
      <c r="N55" s="3">
        <f t="shared" si="2"/>
        <v>0</v>
      </c>
      <c r="O55" s="11" t="str">
        <f t="shared" si="1"/>
        <v>Janík Tadeáš</v>
      </c>
      <c r="P55" s="3">
        <f t="shared" si="3"/>
        <v>0</v>
      </c>
      <c r="T55" t="s">
        <v>51</v>
      </c>
      <c r="U55">
        <v>3</v>
      </c>
      <c r="V55" t="str">
        <f t="shared" si="8"/>
        <v>PK3</v>
      </c>
      <c r="W55" s="34">
        <v>3</v>
      </c>
    </row>
    <row r="56" spans="1:23" x14ac:dyDescent="0.25">
      <c r="A56" s="13">
        <v>42777</v>
      </c>
      <c r="B56" s="14" t="s">
        <v>304</v>
      </c>
      <c r="C56" s="15" t="s">
        <v>13</v>
      </c>
      <c r="D56" s="15" t="s">
        <v>154</v>
      </c>
      <c r="E56" s="16" t="s">
        <v>223</v>
      </c>
      <c r="F56" s="16" t="s">
        <v>203</v>
      </c>
      <c r="G56" s="15" t="s">
        <v>173</v>
      </c>
      <c r="H56" s="14" t="s">
        <v>18</v>
      </c>
      <c r="I56" s="17" t="s">
        <v>224</v>
      </c>
      <c r="J56" s="15">
        <v>0</v>
      </c>
      <c r="K56" s="15">
        <v>0</v>
      </c>
      <c r="L56" s="15">
        <v>1</v>
      </c>
      <c r="M56" s="3">
        <f t="shared" si="0"/>
        <v>0</v>
      </c>
      <c r="N56" s="3">
        <f t="shared" si="2"/>
        <v>0</v>
      </c>
      <c r="O56" s="11" t="str">
        <f t="shared" si="1"/>
        <v>Pustějovský Tomáš</v>
      </c>
      <c r="P56" s="3">
        <f t="shared" si="3"/>
        <v>0</v>
      </c>
      <c r="T56" t="s">
        <v>17</v>
      </c>
      <c r="U56">
        <v>1</v>
      </c>
      <c r="V56" t="str">
        <f t="shared" si="8"/>
        <v>VC1</v>
      </c>
      <c r="W56" s="34">
        <v>6</v>
      </c>
    </row>
    <row r="57" spans="1:23" x14ac:dyDescent="0.25">
      <c r="A57" s="13">
        <v>42777</v>
      </c>
      <c r="B57" s="14" t="s">
        <v>304</v>
      </c>
      <c r="C57" s="15" t="s">
        <v>13</v>
      </c>
      <c r="D57" s="15" t="s">
        <v>154</v>
      </c>
      <c r="E57" s="16" t="s">
        <v>243</v>
      </c>
      <c r="F57" s="16" t="s">
        <v>159</v>
      </c>
      <c r="G57" s="15">
        <v>7</v>
      </c>
      <c r="H57" s="14" t="s">
        <v>18</v>
      </c>
      <c r="I57" s="17" t="s">
        <v>257</v>
      </c>
      <c r="J57" s="15">
        <v>0</v>
      </c>
      <c r="K57" s="15">
        <v>0</v>
      </c>
      <c r="L57" s="15">
        <v>2</v>
      </c>
      <c r="M57" s="3">
        <f t="shared" si="0"/>
        <v>2</v>
      </c>
      <c r="N57" s="3">
        <f t="shared" si="2"/>
        <v>0</v>
      </c>
      <c r="O57" s="11" t="str">
        <f t="shared" si="1"/>
        <v>Král Jakub</v>
      </c>
      <c r="P57" s="3">
        <f t="shared" si="3"/>
        <v>2</v>
      </c>
      <c r="T57" t="s">
        <v>17</v>
      </c>
      <c r="U57">
        <v>2</v>
      </c>
      <c r="V57" t="str">
        <f t="shared" si="8"/>
        <v>VC2</v>
      </c>
      <c r="W57" s="34">
        <v>5</v>
      </c>
    </row>
    <row r="58" spans="1:23" x14ac:dyDescent="0.25">
      <c r="A58" s="13">
        <v>42785</v>
      </c>
      <c r="B58" s="14" t="s">
        <v>306</v>
      </c>
      <c r="C58" s="15" t="s">
        <v>54</v>
      </c>
      <c r="D58" s="15" t="s">
        <v>154</v>
      </c>
      <c r="E58" s="16" t="s">
        <v>228</v>
      </c>
      <c r="F58" s="16" t="s">
        <v>229</v>
      </c>
      <c r="G58" s="15">
        <v>1</v>
      </c>
      <c r="H58" s="14" t="s">
        <v>20</v>
      </c>
      <c r="I58" s="17" t="s">
        <v>230</v>
      </c>
      <c r="J58" s="15">
        <v>4</v>
      </c>
      <c r="K58" s="15">
        <v>0</v>
      </c>
      <c r="L58" s="15">
        <v>1</v>
      </c>
      <c r="M58" s="3">
        <f t="shared" si="0"/>
        <v>6</v>
      </c>
      <c r="N58" s="3">
        <f t="shared" si="2"/>
        <v>4</v>
      </c>
      <c r="O58" s="11" t="str">
        <f t="shared" si="1"/>
        <v>Martínková Adéla</v>
      </c>
      <c r="P58" s="3">
        <f t="shared" si="3"/>
        <v>10</v>
      </c>
      <c r="T58" t="s">
        <v>17</v>
      </c>
      <c r="U58">
        <v>3</v>
      </c>
      <c r="V58" t="str">
        <f t="shared" si="8"/>
        <v>VC3</v>
      </c>
      <c r="W58" s="34">
        <v>3</v>
      </c>
    </row>
    <row r="59" spans="1:23" x14ac:dyDescent="0.25">
      <c r="A59" s="13">
        <v>42785</v>
      </c>
      <c r="B59" s="14" t="s">
        <v>306</v>
      </c>
      <c r="C59" s="15" t="s">
        <v>54</v>
      </c>
      <c r="D59" s="15" t="s">
        <v>154</v>
      </c>
      <c r="E59" s="16" t="s">
        <v>237</v>
      </c>
      <c r="F59" s="16" t="s">
        <v>238</v>
      </c>
      <c r="G59" s="15" t="s">
        <v>173</v>
      </c>
      <c r="H59" s="14" t="s">
        <v>20</v>
      </c>
      <c r="I59" s="17" t="s">
        <v>182</v>
      </c>
      <c r="J59" s="15">
        <v>0</v>
      </c>
      <c r="K59" s="15">
        <v>0</v>
      </c>
      <c r="L59" s="15">
        <v>2</v>
      </c>
      <c r="M59" s="3">
        <f t="shared" si="0"/>
        <v>0</v>
      </c>
      <c r="N59" s="3">
        <f t="shared" si="2"/>
        <v>0</v>
      </c>
      <c r="O59" s="11" t="str">
        <f t="shared" si="1"/>
        <v>Kuncová Viktorie</v>
      </c>
      <c r="P59" s="3">
        <f t="shared" si="3"/>
        <v>0</v>
      </c>
      <c r="T59" t="s">
        <v>87</v>
      </c>
      <c r="U59">
        <v>1</v>
      </c>
      <c r="V59" t="str">
        <f t="shared" si="8"/>
        <v>MT1</v>
      </c>
      <c r="W59" s="34">
        <v>10</v>
      </c>
    </row>
    <row r="60" spans="1:23" x14ac:dyDescent="0.25">
      <c r="A60" s="13">
        <v>42785</v>
      </c>
      <c r="B60" s="14" t="s">
        <v>306</v>
      </c>
      <c r="C60" s="15" t="s">
        <v>54</v>
      </c>
      <c r="D60" s="15" t="s">
        <v>154</v>
      </c>
      <c r="E60" s="16" t="s">
        <v>240</v>
      </c>
      <c r="F60" s="16" t="s">
        <v>222</v>
      </c>
      <c r="G60" s="15">
        <v>2</v>
      </c>
      <c r="H60" s="14" t="s">
        <v>16</v>
      </c>
      <c r="I60" s="17" t="s">
        <v>241</v>
      </c>
      <c r="J60" s="15">
        <v>3</v>
      </c>
      <c r="K60" s="15">
        <v>0</v>
      </c>
      <c r="L60" s="15">
        <v>1</v>
      </c>
      <c r="M60" s="3">
        <f t="shared" si="0"/>
        <v>5</v>
      </c>
      <c r="N60" s="3">
        <f t="shared" si="2"/>
        <v>3</v>
      </c>
      <c r="O60" s="11" t="str">
        <f t="shared" si="1"/>
        <v>Chlopčík Ondřej</v>
      </c>
      <c r="P60" s="3">
        <f t="shared" si="3"/>
        <v>8</v>
      </c>
      <c r="T60" t="s">
        <v>87</v>
      </c>
      <c r="U60">
        <v>2</v>
      </c>
      <c r="V60" t="str">
        <f t="shared" si="8"/>
        <v>MT2</v>
      </c>
      <c r="W60" s="34">
        <v>7</v>
      </c>
    </row>
    <row r="61" spans="1:23" x14ac:dyDescent="0.25">
      <c r="A61" s="13">
        <v>42785</v>
      </c>
      <c r="B61" s="14" t="s">
        <v>306</v>
      </c>
      <c r="C61" s="15" t="s">
        <v>54</v>
      </c>
      <c r="D61" s="15" t="s">
        <v>154</v>
      </c>
      <c r="E61" s="16" t="s">
        <v>242</v>
      </c>
      <c r="F61" s="16" t="s">
        <v>197</v>
      </c>
      <c r="G61" s="15">
        <v>3</v>
      </c>
      <c r="H61" s="14" t="s">
        <v>16</v>
      </c>
      <c r="I61" s="17" t="s">
        <v>241</v>
      </c>
      <c r="J61" s="15">
        <v>2</v>
      </c>
      <c r="K61" s="15">
        <v>0</v>
      </c>
      <c r="L61" s="15">
        <v>1</v>
      </c>
      <c r="M61" s="3">
        <f t="shared" si="0"/>
        <v>3</v>
      </c>
      <c r="N61" s="3">
        <f t="shared" si="2"/>
        <v>2</v>
      </c>
      <c r="O61" s="11" t="str">
        <f t="shared" si="1"/>
        <v>Silvestr Matěj</v>
      </c>
      <c r="P61" s="3">
        <f t="shared" si="3"/>
        <v>5</v>
      </c>
      <c r="T61" t="s">
        <v>87</v>
      </c>
      <c r="U61">
        <v>3</v>
      </c>
      <c r="V61" t="str">
        <f t="shared" si="8"/>
        <v>MT3</v>
      </c>
      <c r="W61" s="34">
        <v>5</v>
      </c>
    </row>
    <row r="62" spans="1:23" x14ac:dyDescent="0.25">
      <c r="A62" s="13">
        <v>42792</v>
      </c>
      <c r="B62" s="14" t="s">
        <v>307</v>
      </c>
      <c r="C62" s="15" t="s">
        <v>13</v>
      </c>
      <c r="D62" s="15" t="s">
        <v>154</v>
      </c>
      <c r="E62" s="16" t="s">
        <v>308</v>
      </c>
      <c r="F62" s="16" t="s">
        <v>309</v>
      </c>
      <c r="G62" s="15">
        <v>5</v>
      </c>
      <c r="H62" s="14" t="s">
        <v>86</v>
      </c>
      <c r="I62" s="17" t="s">
        <v>230</v>
      </c>
      <c r="J62" s="15">
        <v>1</v>
      </c>
      <c r="K62" s="15">
        <v>0</v>
      </c>
      <c r="L62" s="15">
        <v>2</v>
      </c>
      <c r="M62" s="3">
        <f t="shared" si="0"/>
        <v>3</v>
      </c>
      <c r="N62" s="3">
        <f t="shared" si="2"/>
        <v>1</v>
      </c>
      <c r="O62" s="11" t="str">
        <f t="shared" si="1"/>
        <v>Polášková Kristýna</v>
      </c>
      <c r="P62" s="3">
        <f t="shared" si="3"/>
        <v>4</v>
      </c>
      <c r="T62" t="s">
        <v>87</v>
      </c>
      <c r="U62">
        <v>4</v>
      </c>
      <c r="V62" t="str">
        <f t="shared" si="8"/>
        <v>MT4</v>
      </c>
      <c r="W62" s="34">
        <v>3</v>
      </c>
    </row>
    <row r="63" spans="1:23" x14ac:dyDescent="0.25">
      <c r="A63" s="13">
        <v>42792</v>
      </c>
      <c r="B63" s="14" t="s">
        <v>307</v>
      </c>
      <c r="C63" s="15" t="s">
        <v>13</v>
      </c>
      <c r="D63" s="15" t="s">
        <v>154</v>
      </c>
      <c r="E63" s="16" t="s">
        <v>219</v>
      </c>
      <c r="F63" s="16" t="s">
        <v>220</v>
      </c>
      <c r="G63" s="15">
        <v>3</v>
      </c>
      <c r="H63" s="14" t="s">
        <v>82</v>
      </c>
      <c r="I63" s="17" t="s">
        <v>218</v>
      </c>
      <c r="J63" s="15">
        <v>4</v>
      </c>
      <c r="K63" s="15">
        <v>0</v>
      </c>
      <c r="L63" s="15">
        <v>1</v>
      </c>
      <c r="M63" s="3">
        <f t="shared" si="0"/>
        <v>5</v>
      </c>
      <c r="N63" s="3">
        <f t="shared" si="2"/>
        <v>4</v>
      </c>
      <c r="O63" s="11" t="str">
        <f t="shared" si="1"/>
        <v>Selecký Lukáš</v>
      </c>
      <c r="P63" s="3">
        <f t="shared" si="3"/>
        <v>9</v>
      </c>
      <c r="T63" t="s">
        <v>87</v>
      </c>
      <c r="U63">
        <v>5</v>
      </c>
      <c r="V63" t="str">
        <f t="shared" si="8"/>
        <v>MT5</v>
      </c>
      <c r="W63" s="34">
        <v>3</v>
      </c>
    </row>
    <row r="64" spans="1:23" x14ac:dyDescent="0.25">
      <c r="A64" s="13">
        <v>42792</v>
      </c>
      <c r="B64" s="14" t="s">
        <v>307</v>
      </c>
      <c r="C64" s="15" t="s">
        <v>13</v>
      </c>
      <c r="D64" s="15" t="s">
        <v>154</v>
      </c>
      <c r="E64" s="16" t="s">
        <v>221</v>
      </c>
      <c r="F64" s="16" t="s">
        <v>222</v>
      </c>
      <c r="G64" s="15" t="s">
        <v>173</v>
      </c>
      <c r="H64" s="14" t="s">
        <v>82</v>
      </c>
      <c r="I64" s="17" t="s">
        <v>218</v>
      </c>
      <c r="J64" s="15">
        <v>0</v>
      </c>
      <c r="K64" s="15">
        <v>0</v>
      </c>
      <c r="L64" s="15">
        <v>2</v>
      </c>
      <c r="M64" s="3">
        <f t="shared" si="0"/>
        <v>0</v>
      </c>
      <c r="N64" s="3">
        <f t="shared" si="2"/>
        <v>0</v>
      </c>
      <c r="O64" s="11" t="str">
        <f t="shared" si="1"/>
        <v>Šmatelka Ondřej</v>
      </c>
      <c r="P64" s="3">
        <f t="shared" si="3"/>
        <v>0</v>
      </c>
      <c r="T64" t="s">
        <v>87</v>
      </c>
      <c r="U64">
        <v>6</v>
      </c>
      <c r="V64" t="str">
        <f>T64&amp;U64</f>
        <v>MT6</v>
      </c>
      <c r="W64" s="34">
        <v>2</v>
      </c>
    </row>
    <row r="65" spans="1:23" x14ac:dyDescent="0.25">
      <c r="A65" s="13">
        <v>42792</v>
      </c>
      <c r="B65" s="14" t="s">
        <v>307</v>
      </c>
      <c r="C65" s="15" t="s">
        <v>13</v>
      </c>
      <c r="D65" s="15" t="s">
        <v>154</v>
      </c>
      <c r="E65" s="16" t="s">
        <v>253</v>
      </c>
      <c r="F65" s="16" t="s">
        <v>254</v>
      </c>
      <c r="G65" s="15" t="s">
        <v>173</v>
      </c>
      <c r="H65" s="14" t="s">
        <v>82</v>
      </c>
      <c r="I65" s="17" t="s">
        <v>189</v>
      </c>
      <c r="J65" s="15">
        <v>0</v>
      </c>
      <c r="K65" s="15">
        <v>0</v>
      </c>
      <c r="L65" s="15">
        <v>1</v>
      </c>
      <c r="M65" s="3">
        <f t="shared" si="0"/>
        <v>0</v>
      </c>
      <c r="N65" s="3">
        <f t="shared" si="2"/>
        <v>0</v>
      </c>
      <c r="O65" s="11" t="str">
        <f t="shared" si="1"/>
        <v>Janík Tadeáš</v>
      </c>
      <c r="P65" s="3">
        <f t="shared" si="3"/>
        <v>0</v>
      </c>
      <c r="T65" t="s">
        <v>87</v>
      </c>
      <c r="U65">
        <v>7</v>
      </c>
      <c r="V65" t="str">
        <f t="shared" ref="V65:V71" si="9">T65&amp;U65</f>
        <v>MT7</v>
      </c>
      <c r="W65" s="34">
        <v>2</v>
      </c>
    </row>
    <row r="66" spans="1:23" x14ac:dyDescent="0.25">
      <c r="A66" s="13">
        <v>42792</v>
      </c>
      <c r="B66" s="14" t="s">
        <v>307</v>
      </c>
      <c r="C66" s="15" t="s">
        <v>13</v>
      </c>
      <c r="D66" s="15" t="s">
        <v>154</v>
      </c>
      <c r="E66" s="16" t="s">
        <v>310</v>
      </c>
      <c r="F66" s="16" t="s">
        <v>195</v>
      </c>
      <c r="G66" s="15">
        <v>1</v>
      </c>
      <c r="H66" s="14" t="s">
        <v>82</v>
      </c>
      <c r="I66" s="17" t="s">
        <v>224</v>
      </c>
      <c r="J66" s="15">
        <v>4</v>
      </c>
      <c r="K66" s="15">
        <v>0</v>
      </c>
      <c r="L66" s="15">
        <v>0</v>
      </c>
      <c r="M66" s="3">
        <f t="shared" ref="M66:M129" si="10">IF(ISNA(VLOOKUP(C66&amp;G66,$V$3:$W$92,2,FALSE)),0,VLOOKUP(C66&amp;G66,$V$3:$W$92,2,FALSE))</f>
        <v>10</v>
      </c>
      <c r="N66" s="3">
        <f t="shared" si="2"/>
        <v>4</v>
      </c>
      <c r="O66" s="11" t="str">
        <f t="shared" ref="O66:O129" si="11">E66&amp;" "&amp;F66</f>
        <v>Svoboda Jiří</v>
      </c>
      <c r="P66" s="3">
        <f t="shared" si="3"/>
        <v>14</v>
      </c>
      <c r="T66" t="s">
        <v>97</v>
      </c>
      <c r="U66">
        <v>1</v>
      </c>
      <c r="V66" t="str">
        <f t="shared" si="9"/>
        <v>DL1</v>
      </c>
      <c r="W66" s="34">
        <v>20</v>
      </c>
    </row>
    <row r="67" spans="1:23" x14ac:dyDescent="0.25">
      <c r="A67" s="13">
        <v>42792</v>
      </c>
      <c r="B67" s="14" t="s">
        <v>307</v>
      </c>
      <c r="C67" s="15" t="s">
        <v>13</v>
      </c>
      <c r="D67" s="15" t="s">
        <v>154</v>
      </c>
      <c r="E67" s="16" t="s">
        <v>223</v>
      </c>
      <c r="F67" s="16" t="s">
        <v>203</v>
      </c>
      <c r="G67" s="15">
        <v>5</v>
      </c>
      <c r="H67" s="14" t="s">
        <v>82</v>
      </c>
      <c r="I67" s="17" t="s">
        <v>224</v>
      </c>
      <c r="J67" s="15">
        <v>1</v>
      </c>
      <c r="K67" s="15">
        <v>0</v>
      </c>
      <c r="L67" s="15">
        <v>2</v>
      </c>
      <c r="M67" s="3">
        <f t="shared" si="10"/>
        <v>3</v>
      </c>
      <c r="N67" s="3">
        <f t="shared" ref="N67:N130" si="12">IF(D67="d",SUM(J67*2,K67),J67)</f>
        <v>1</v>
      </c>
      <c r="O67" s="11" t="str">
        <f t="shared" si="11"/>
        <v>Pustějovský Tomáš</v>
      </c>
      <c r="P67" s="3">
        <f t="shared" ref="P67:P130" si="13">SUM(M67,N67)</f>
        <v>4</v>
      </c>
      <c r="T67" t="s">
        <v>97</v>
      </c>
      <c r="U67">
        <v>2</v>
      </c>
      <c r="V67" t="str">
        <f t="shared" si="9"/>
        <v>DL2</v>
      </c>
      <c r="W67" s="34">
        <v>15</v>
      </c>
    </row>
    <row r="68" spans="1:23" x14ac:dyDescent="0.25">
      <c r="A68" s="13">
        <v>42792</v>
      </c>
      <c r="B68" s="14" t="s">
        <v>307</v>
      </c>
      <c r="C68" s="15" t="s">
        <v>13</v>
      </c>
      <c r="D68" s="15" t="s">
        <v>154</v>
      </c>
      <c r="E68" s="16" t="s">
        <v>225</v>
      </c>
      <c r="F68" s="16" t="s">
        <v>226</v>
      </c>
      <c r="G68" s="15">
        <v>2</v>
      </c>
      <c r="H68" s="14" t="s">
        <v>82</v>
      </c>
      <c r="I68" s="17" t="s">
        <v>227</v>
      </c>
      <c r="J68" s="15">
        <v>0</v>
      </c>
      <c r="K68" s="15">
        <v>0</v>
      </c>
      <c r="L68" s="15">
        <v>2</v>
      </c>
      <c r="M68" s="3">
        <f t="shared" si="10"/>
        <v>7</v>
      </c>
      <c r="N68" s="3">
        <f t="shared" si="12"/>
        <v>0</v>
      </c>
      <c r="O68" s="11" t="str">
        <f t="shared" si="11"/>
        <v>Raška Michael</v>
      </c>
      <c r="P68" s="3">
        <f t="shared" si="13"/>
        <v>7</v>
      </c>
      <c r="T68" t="s">
        <v>97</v>
      </c>
      <c r="U68">
        <v>3</v>
      </c>
      <c r="V68" t="str">
        <f t="shared" si="9"/>
        <v>DL3</v>
      </c>
      <c r="W68" s="34">
        <v>10</v>
      </c>
    </row>
    <row r="69" spans="1:23" x14ac:dyDescent="0.25">
      <c r="A69" s="13">
        <v>42792</v>
      </c>
      <c r="B69" s="14" t="s">
        <v>307</v>
      </c>
      <c r="C69" s="15" t="s">
        <v>13</v>
      </c>
      <c r="D69" s="15" t="s">
        <v>154</v>
      </c>
      <c r="E69" s="16" t="s">
        <v>243</v>
      </c>
      <c r="F69" s="16" t="s">
        <v>159</v>
      </c>
      <c r="G69" s="15">
        <v>2</v>
      </c>
      <c r="H69" s="14" t="s">
        <v>82</v>
      </c>
      <c r="I69" s="17" t="s">
        <v>257</v>
      </c>
      <c r="J69" s="15">
        <v>0</v>
      </c>
      <c r="K69" s="15">
        <v>0</v>
      </c>
      <c r="L69" s="15">
        <v>2</v>
      </c>
      <c r="M69" s="3">
        <f t="shared" si="10"/>
        <v>7</v>
      </c>
      <c r="N69" s="3">
        <f t="shared" si="12"/>
        <v>0</v>
      </c>
      <c r="O69" s="11" t="str">
        <f t="shared" si="11"/>
        <v>Král Jakub</v>
      </c>
      <c r="P69" s="3">
        <f t="shared" si="13"/>
        <v>7</v>
      </c>
      <c r="T69" t="s">
        <v>97</v>
      </c>
      <c r="U69">
        <v>4</v>
      </c>
      <c r="V69" t="str">
        <f t="shared" si="9"/>
        <v>DL4</v>
      </c>
      <c r="W69" s="34">
        <v>7</v>
      </c>
    </row>
    <row r="70" spans="1:23" x14ac:dyDescent="0.25">
      <c r="A70" s="13">
        <v>42798</v>
      </c>
      <c r="B70" s="14" t="s">
        <v>313</v>
      </c>
      <c r="C70" s="15" t="s">
        <v>108</v>
      </c>
      <c r="D70" s="15" t="s">
        <v>250</v>
      </c>
      <c r="E70" s="16" t="s">
        <v>251</v>
      </c>
      <c r="F70" s="16" t="s">
        <v>252</v>
      </c>
      <c r="G70" s="15"/>
      <c r="H70" s="14" t="s">
        <v>18</v>
      </c>
      <c r="I70" s="17" t="s">
        <v>218</v>
      </c>
      <c r="J70" s="15">
        <v>3</v>
      </c>
      <c r="K70" s="15">
        <v>0</v>
      </c>
      <c r="L70" s="15">
        <v>1</v>
      </c>
      <c r="M70" s="3">
        <f t="shared" si="10"/>
        <v>0</v>
      </c>
      <c r="N70" s="3">
        <f t="shared" si="12"/>
        <v>6</v>
      </c>
      <c r="O70" s="11" t="str">
        <f t="shared" si="11"/>
        <v>Kohn Pavel</v>
      </c>
      <c r="P70" s="3">
        <f t="shared" si="13"/>
        <v>6</v>
      </c>
      <c r="T70" t="s">
        <v>97</v>
      </c>
      <c r="U70">
        <v>5</v>
      </c>
      <c r="V70" t="str">
        <f t="shared" si="9"/>
        <v>DL5</v>
      </c>
      <c r="W70" s="34">
        <v>7</v>
      </c>
    </row>
    <row r="71" spans="1:23" x14ac:dyDescent="0.25">
      <c r="A71" s="13">
        <v>42798</v>
      </c>
      <c r="B71" s="14" t="s">
        <v>313</v>
      </c>
      <c r="C71" s="15" t="s">
        <v>108</v>
      </c>
      <c r="D71" s="15" t="s">
        <v>250</v>
      </c>
      <c r="E71" s="16" t="s">
        <v>310</v>
      </c>
      <c r="F71" s="16" t="s">
        <v>195</v>
      </c>
      <c r="G71" s="15"/>
      <c r="H71" s="14" t="s">
        <v>18</v>
      </c>
      <c r="I71" s="17" t="s">
        <v>224</v>
      </c>
      <c r="J71" s="15">
        <v>4</v>
      </c>
      <c r="K71" s="15">
        <v>0</v>
      </c>
      <c r="L71" s="15">
        <v>0</v>
      </c>
      <c r="M71" s="3">
        <f t="shared" si="10"/>
        <v>0</v>
      </c>
      <c r="N71" s="3">
        <f t="shared" si="12"/>
        <v>8</v>
      </c>
      <c r="O71" s="11" t="str">
        <f t="shared" si="11"/>
        <v>Svoboda Jiří</v>
      </c>
      <c r="P71" s="3">
        <f t="shared" si="13"/>
        <v>8</v>
      </c>
      <c r="T71" t="s">
        <v>97</v>
      </c>
      <c r="U71">
        <v>6</v>
      </c>
      <c r="V71" t="str">
        <f t="shared" si="9"/>
        <v>DL6</v>
      </c>
      <c r="W71" s="34">
        <v>5</v>
      </c>
    </row>
    <row r="72" spans="1:23" x14ac:dyDescent="0.25">
      <c r="A72" s="13">
        <v>42798</v>
      </c>
      <c r="B72" s="14" t="s">
        <v>313</v>
      </c>
      <c r="C72" s="15" t="s">
        <v>108</v>
      </c>
      <c r="D72" s="15" t="s">
        <v>250</v>
      </c>
      <c r="E72" s="16" t="s">
        <v>314</v>
      </c>
      <c r="F72" s="16" t="s">
        <v>217</v>
      </c>
      <c r="G72" s="15"/>
      <c r="H72" s="14" t="s">
        <v>18</v>
      </c>
      <c r="I72" s="17" t="s">
        <v>241</v>
      </c>
      <c r="J72" s="15">
        <v>4</v>
      </c>
      <c r="K72" s="15">
        <v>0</v>
      </c>
      <c r="L72" s="15">
        <v>0</v>
      </c>
      <c r="M72" s="3">
        <f t="shared" si="10"/>
        <v>0</v>
      </c>
      <c r="N72" s="3">
        <f t="shared" si="12"/>
        <v>8</v>
      </c>
      <c r="O72" s="11" t="str">
        <f t="shared" si="11"/>
        <v>Pátek Jan</v>
      </c>
      <c r="P72" s="3">
        <f t="shared" si="13"/>
        <v>8</v>
      </c>
      <c r="T72" t="s">
        <v>97</v>
      </c>
      <c r="U72">
        <v>7</v>
      </c>
      <c r="V72" t="str">
        <f>T72&amp;U72</f>
        <v>DL7</v>
      </c>
      <c r="W72" s="34">
        <v>5</v>
      </c>
    </row>
    <row r="73" spans="1:23" x14ac:dyDescent="0.25">
      <c r="A73" s="13">
        <v>42798</v>
      </c>
      <c r="B73" s="14" t="s">
        <v>313</v>
      </c>
      <c r="C73" s="15" t="s">
        <v>108</v>
      </c>
      <c r="D73" s="15" t="s">
        <v>250</v>
      </c>
      <c r="E73" s="16" t="s">
        <v>225</v>
      </c>
      <c r="F73" s="16" t="s">
        <v>226</v>
      </c>
      <c r="G73" s="15"/>
      <c r="H73" s="14" t="s">
        <v>18</v>
      </c>
      <c r="I73" s="17" t="s">
        <v>227</v>
      </c>
      <c r="J73" s="15">
        <v>2</v>
      </c>
      <c r="K73" s="15">
        <v>0</v>
      </c>
      <c r="L73" s="15">
        <v>1</v>
      </c>
      <c r="M73" s="3">
        <f t="shared" si="10"/>
        <v>0</v>
      </c>
      <c r="N73" s="3">
        <f t="shared" si="12"/>
        <v>4</v>
      </c>
      <c r="O73" s="11" t="str">
        <f t="shared" si="11"/>
        <v>Raška Michael</v>
      </c>
      <c r="P73" s="3">
        <f t="shared" si="13"/>
        <v>4</v>
      </c>
      <c r="T73" t="s">
        <v>147</v>
      </c>
      <c r="U73">
        <v>1</v>
      </c>
      <c r="V73" t="str">
        <f t="shared" ref="V73:V78" si="14">T73&amp;U73</f>
        <v>1.liga1</v>
      </c>
      <c r="W73" s="34">
        <v>15</v>
      </c>
    </row>
    <row r="74" spans="1:23" x14ac:dyDescent="0.25">
      <c r="A74" s="13">
        <v>42798</v>
      </c>
      <c r="B74" s="14" t="s">
        <v>313</v>
      </c>
      <c r="C74" s="15" t="s">
        <v>108</v>
      </c>
      <c r="D74" s="15" t="s">
        <v>250</v>
      </c>
      <c r="E74" s="16" t="s">
        <v>315</v>
      </c>
      <c r="F74" s="16" t="s">
        <v>159</v>
      </c>
      <c r="G74" s="15"/>
      <c r="H74" s="14" t="s">
        <v>18</v>
      </c>
      <c r="I74" s="17" t="s">
        <v>227</v>
      </c>
      <c r="J74" s="15">
        <v>1</v>
      </c>
      <c r="K74" s="15">
        <v>0</v>
      </c>
      <c r="L74" s="15">
        <v>1</v>
      </c>
      <c r="M74" s="3">
        <f t="shared" si="10"/>
        <v>0</v>
      </c>
      <c r="N74" s="3">
        <f t="shared" si="12"/>
        <v>2</v>
      </c>
      <c r="O74" s="11" t="str">
        <f t="shared" si="11"/>
        <v>Mecko Jakub</v>
      </c>
      <c r="P74" s="3">
        <f t="shared" si="13"/>
        <v>2</v>
      </c>
      <c r="T74" t="s">
        <v>147</v>
      </c>
      <c r="U74">
        <v>2</v>
      </c>
      <c r="V74" t="str">
        <f t="shared" si="14"/>
        <v>1.liga2</v>
      </c>
      <c r="W74" s="34">
        <v>10</v>
      </c>
    </row>
    <row r="75" spans="1:23" x14ac:dyDescent="0.25">
      <c r="A75" s="13">
        <v>42798</v>
      </c>
      <c r="B75" s="14" t="s">
        <v>313</v>
      </c>
      <c r="C75" s="15" t="s">
        <v>108</v>
      </c>
      <c r="D75" s="15" t="s">
        <v>250</v>
      </c>
      <c r="E75" s="16" t="s">
        <v>243</v>
      </c>
      <c r="F75" s="16" t="s">
        <v>159</v>
      </c>
      <c r="G75" s="15"/>
      <c r="H75" s="14" t="s">
        <v>18</v>
      </c>
      <c r="I75" s="17" t="s">
        <v>257</v>
      </c>
      <c r="J75" s="15">
        <v>2</v>
      </c>
      <c r="K75" s="15">
        <v>0</v>
      </c>
      <c r="L75" s="15">
        <v>1</v>
      </c>
      <c r="M75" s="3">
        <f t="shared" si="10"/>
        <v>0</v>
      </c>
      <c r="N75" s="3">
        <f t="shared" si="12"/>
        <v>4</v>
      </c>
      <c r="O75" s="11" t="str">
        <f t="shared" si="11"/>
        <v>Král Jakub</v>
      </c>
      <c r="P75" s="3">
        <f t="shared" si="13"/>
        <v>4</v>
      </c>
      <c r="T75" t="s">
        <v>147</v>
      </c>
      <c r="U75">
        <v>3</v>
      </c>
      <c r="V75" t="str">
        <f t="shared" si="14"/>
        <v>1.liga3</v>
      </c>
      <c r="W75" s="34">
        <v>7</v>
      </c>
    </row>
    <row r="76" spans="1:23" x14ac:dyDescent="0.25">
      <c r="A76" s="13">
        <v>42792</v>
      </c>
      <c r="B76" s="14" t="s">
        <v>307</v>
      </c>
      <c r="C76" s="15" t="s">
        <v>13</v>
      </c>
      <c r="D76" s="15" t="s">
        <v>154</v>
      </c>
      <c r="E76" s="16" t="s">
        <v>228</v>
      </c>
      <c r="F76" s="16" t="s">
        <v>229</v>
      </c>
      <c r="G76" s="15">
        <v>3</v>
      </c>
      <c r="H76" s="14" t="s">
        <v>20</v>
      </c>
      <c r="I76" s="17" t="s">
        <v>230</v>
      </c>
      <c r="J76" s="15">
        <v>3</v>
      </c>
      <c r="K76" s="15">
        <v>0</v>
      </c>
      <c r="L76" s="15">
        <v>1</v>
      </c>
      <c r="M76" s="3">
        <f t="shared" si="10"/>
        <v>5</v>
      </c>
      <c r="N76" s="3">
        <f t="shared" si="12"/>
        <v>3</v>
      </c>
      <c r="O76" s="11" t="str">
        <f t="shared" si="11"/>
        <v>Martínková Adéla</v>
      </c>
      <c r="P76" s="3">
        <f t="shared" si="13"/>
        <v>8</v>
      </c>
      <c r="T76" t="s">
        <v>147</v>
      </c>
      <c r="U76">
        <v>4</v>
      </c>
      <c r="V76" t="str">
        <f t="shared" si="14"/>
        <v>1.liga4</v>
      </c>
      <c r="W76" s="34">
        <v>5</v>
      </c>
    </row>
    <row r="77" spans="1:23" x14ac:dyDescent="0.25">
      <c r="A77" s="13">
        <v>42792</v>
      </c>
      <c r="B77" s="14" t="s">
        <v>307</v>
      </c>
      <c r="C77" s="15" t="s">
        <v>13</v>
      </c>
      <c r="D77" s="15" t="s">
        <v>154</v>
      </c>
      <c r="E77" s="16" t="s">
        <v>231</v>
      </c>
      <c r="F77" s="16" t="s">
        <v>232</v>
      </c>
      <c r="G77" s="15">
        <v>5</v>
      </c>
      <c r="H77" s="14" t="s">
        <v>20</v>
      </c>
      <c r="I77" s="17" t="s">
        <v>233</v>
      </c>
      <c r="J77" s="15">
        <v>2</v>
      </c>
      <c r="K77" s="15">
        <v>0</v>
      </c>
      <c r="L77" s="15">
        <v>2</v>
      </c>
      <c r="M77" s="3">
        <f t="shared" si="10"/>
        <v>3</v>
      </c>
      <c r="N77" s="3">
        <f t="shared" si="12"/>
        <v>2</v>
      </c>
      <c r="O77" s="11" t="str">
        <f t="shared" si="11"/>
        <v>Ondrašíková Eva</v>
      </c>
      <c r="P77" s="3">
        <f t="shared" si="13"/>
        <v>5</v>
      </c>
      <c r="T77" t="s">
        <v>147</v>
      </c>
      <c r="U77">
        <v>5</v>
      </c>
      <c r="V77" t="str">
        <f t="shared" si="14"/>
        <v>1.liga5</v>
      </c>
      <c r="W77" s="34">
        <v>4</v>
      </c>
    </row>
    <row r="78" spans="1:23" x14ac:dyDescent="0.25">
      <c r="A78" s="13">
        <v>42792</v>
      </c>
      <c r="B78" s="14" t="s">
        <v>307</v>
      </c>
      <c r="C78" s="15" t="s">
        <v>13</v>
      </c>
      <c r="D78" s="15" t="s">
        <v>154</v>
      </c>
      <c r="E78" s="16" t="s">
        <v>234</v>
      </c>
      <c r="F78" s="16" t="s">
        <v>235</v>
      </c>
      <c r="G78" s="15" t="s">
        <v>173</v>
      </c>
      <c r="H78" s="14" t="s">
        <v>20</v>
      </c>
      <c r="I78" s="17" t="s">
        <v>236</v>
      </c>
      <c r="J78" s="15">
        <v>0</v>
      </c>
      <c r="K78" s="15">
        <v>0</v>
      </c>
      <c r="L78" s="15">
        <v>1</v>
      </c>
      <c r="M78" s="3">
        <f t="shared" si="10"/>
        <v>0</v>
      </c>
      <c r="N78" s="3">
        <f t="shared" si="12"/>
        <v>0</v>
      </c>
      <c r="O78" s="11" t="str">
        <f t="shared" si="11"/>
        <v>Brzusková Marie</v>
      </c>
      <c r="P78" s="3">
        <f t="shared" si="13"/>
        <v>0</v>
      </c>
      <c r="T78" t="s">
        <v>147</v>
      </c>
      <c r="U78">
        <v>6</v>
      </c>
      <c r="V78" t="str">
        <f t="shared" si="14"/>
        <v>1.liga6</v>
      </c>
      <c r="W78" s="34">
        <v>3</v>
      </c>
    </row>
    <row r="79" spans="1:23" x14ac:dyDescent="0.25">
      <c r="A79" s="13">
        <v>42792</v>
      </c>
      <c r="B79" s="14" t="s">
        <v>307</v>
      </c>
      <c r="C79" s="15" t="s">
        <v>13</v>
      </c>
      <c r="D79" s="15" t="s">
        <v>154</v>
      </c>
      <c r="E79" s="16" t="s">
        <v>237</v>
      </c>
      <c r="F79" s="16" t="s">
        <v>238</v>
      </c>
      <c r="G79" s="15" t="s">
        <v>173</v>
      </c>
      <c r="H79" s="14" t="s">
        <v>20</v>
      </c>
      <c r="I79" s="17" t="s">
        <v>182</v>
      </c>
      <c r="J79" s="15">
        <v>0</v>
      </c>
      <c r="K79" s="15">
        <v>0</v>
      </c>
      <c r="L79" s="15">
        <v>1</v>
      </c>
      <c r="M79" s="3">
        <f t="shared" si="10"/>
        <v>0</v>
      </c>
      <c r="N79" s="3">
        <f t="shared" si="12"/>
        <v>0</v>
      </c>
      <c r="O79" s="11" t="str">
        <f t="shared" si="11"/>
        <v>Kuncová Viktorie</v>
      </c>
      <c r="P79" s="3">
        <f t="shared" si="13"/>
        <v>0</v>
      </c>
      <c r="T79" t="s">
        <v>147</v>
      </c>
      <c r="U79">
        <v>7</v>
      </c>
      <c r="V79" t="str">
        <f>T79&amp;U79</f>
        <v>1.liga7</v>
      </c>
      <c r="W79" s="34">
        <v>2</v>
      </c>
    </row>
    <row r="80" spans="1:23" x14ac:dyDescent="0.25">
      <c r="A80" s="13">
        <v>42792</v>
      </c>
      <c r="B80" s="14" t="s">
        <v>307</v>
      </c>
      <c r="C80" s="15" t="s">
        <v>13</v>
      </c>
      <c r="D80" s="15" t="s">
        <v>154</v>
      </c>
      <c r="E80" s="16" t="s">
        <v>318</v>
      </c>
      <c r="F80" s="16" t="s">
        <v>309</v>
      </c>
      <c r="G80" s="15" t="s">
        <v>173</v>
      </c>
      <c r="H80" s="14" t="s">
        <v>20</v>
      </c>
      <c r="I80" s="17" t="s">
        <v>212</v>
      </c>
      <c r="J80" s="15">
        <v>0</v>
      </c>
      <c r="K80" s="15">
        <v>0</v>
      </c>
      <c r="L80" s="15">
        <v>1</v>
      </c>
      <c r="M80" s="3">
        <f t="shared" si="10"/>
        <v>0</v>
      </c>
      <c r="N80" s="3">
        <f t="shared" si="12"/>
        <v>0</v>
      </c>
      <c r="O80" s="11" t="str">
        <f t="shared" si="11"/>
        <v>Ďurinová Kristýna</v>
      </c>
      <c r="P80" s="3">
        <f t="shared" si="13"/>
        <v>0</v>
      </c>
      <c r="T80" t="s">
        <v>98</v>
      </c>
      <c r="U80">
        <v>1</v>
      </c>
      <c r="V80" t="str">
        <f t="shared" ref="V80:V85" si="15">T80&amp;U80</f>
        <v>EXL1</v>
      </c>
      <c r="W80" s="34">
        <v>20</v>
      </c>
    </row>
    <row r="81" spans="1:23" x14ac:dyDescent="0.25">
      <c r="A81" s="13">
        <v>42792</v>
      </c>
      <c r="B81" s="14" t="s">
        <v>307</v>
      </c>
      <c r="C81" s="15" t="s">
        <v>13</v>
      </c>
      <c r="D81" s="15" t="s">
        <v>154</v>
      </c>
      <c r="E81" s="16" t="s">
        <v>240</v>
      </c>
      <c r="F81" s="16" t="s">
        <v>222</v>
      </c>
      <c r="G81" s="15">
        <v>1</v>
      </c>
      <c r="H81" s="14" t="s">
        <v>16</v>
      </c>
      <c r="I81" s="17" t="s">
        <v>241</v>
      </c>
      <c r="J81" s="15">
        <v>5</v>
      </c>
      <c r="K81" s="15">
        <v>0</v>
      </c>
      <c r="L81" s="15">
        <v>0</v>
      </c>
      <c r="M81" s="3">
        <f t="shared" si="10"/>
        <v>10</v>
      </c>
      <c r="N81" s="3">
        <f t="shared" si="12"/>
        <v>5</v>
      </c>
      <c r="O81" s="11" t="str">
        <f t="shared" si="11"/>
        <v>Chlopčík Ondřej</v>
      </c>
      <c r="P81" s="3">
        <f t="shared" si="13"/>
        <v>15</v>
      </c>
      <c r="T81" t="s">
        <v>98</v>
      </c>
      <c r="U81">
        <v>2</v>
      </c>
      <c r="V81" t="str">
        <f t="shared" si="15"/>
        <v>EXL2</v>
      </c>
      <c r="W81" s="34">
        <v>15</v>
      </c>
    </row>
    <row r="82" spans="1:23" x14ac:dyDescent="0.25">
      <c r="A82" s="13">
        <v>42792</v>
      </c>
      <c r="B82" s="14" t="s">
        <v>307</v>
      </c>
      <c r="C82" s="15" t="s">
        <v>13</v>
      </c>
      <c r="D82" s="15" t="s">
        <v>154</v>
      </c>
      <c r="E82" s="16" t="s">
        <v>242</v>
      </c>
      <c r="F82" s="16" t="s">
        <v>197</v>
      </c>
      <c r="G82" s="15">
        <v>2</v>
      </c>
      <c r="H82" s="14" t="s">
        <v>16</v>
      </c>
      <c r="I82" s="17" t="s">
        <v>241</v>
      </c>
      <c r="J82" s="15">
        <v>4</v>
      </c>
      <c r="K82" s="15">
        <v>0</v>
      </c>
      <c r="L82" s="15">
        <v>1</v>
      </c>
      <c r="M82" s="3">
        <f t="shared" si="10"/>
        <v>7</v>
      </c>
      <c r="N82" s="3">
        <f t="shared" si="12"/>
        <v>4</v>
      </c>
      <c r="O82" s="11" t="str">
        <f t="shared" si="11"/>
        <v>Silvestr Matěj</v>
      </c>
      <c r="P82" s="3">
        <f t="shared" si="13"/>
        <v>11</v>
      </c>
      <c r="T82" t="s">
        <v>98</v>
      </c>
      <c r="U82">
        <v>3</v>
      </c>
      <c r="V82" t="str">
        <f t="shared" si="15"/>
        <v>EXL3</v>
      </c>
      <c r="W82" s="34">
        <v>10</v>
      </c>
    </row>
    <row r="83" spans="1:23" x14ac:dyDescent="0.25">
      <c r="A83" s="13">
        <v>42792</v>
      </c>
      <c r="B83" s="14" t="s">
        <v>307</v>
      </c>
      <c r="C83" s="15" t="s">
        <v>13</v>
      </c>
      <c r="D83" s="15" t="s">
        <v>154</v>
      </c>
      <c r="E83" s="16" t="s">
        <v>243</v>
      </c>
      <c r="F83" s="16" t="s">
        <v>217</v>
      </c>
      <c r="G83" s="15">
        <v>9</v>
      </c>
      <c r="H83" s="14" t="s">
        <v>16</v>
      </c>
      <c r="I83" s="17" t="s">
        <v>241</v>
      </c>
      <c r="J83" s="15">
        <v>1</v>
      </c>
      <c r="K83" s="15">
        <v>0</v>
      </c>
      <c r="L83" s="15">
        <v>2</v>
      </c>
      <c r="M83" s="3">
        <f t="shared" si="10"/>
        <v>0</v>
      </c>
      <c r="N83" s="3">
        <f t="shared" si="12"/>
        <v>1</v>
      </c>
      <c r="O83" s="11" t="str">
        <f t="shared" si="11"/>
        <v>Král Jan</v>
      </c>
      <c r="P83" s="3">
        <f t="shared" si="13"/>
        <v>1</v>
      </c>
      <c r="T83" t="s">
        <v>98</v>
      </c>
      <c r="U83">
        <v>4</v>
      </c>
      <c r="V83" t="str">
        <f t="shared" si="15"/>
        <v>EXL4</v>
      </c>
      <c r="W83" s="34">
        <v>7</v>
      </c>
    </row>
    <row r="84" spans="1:23" x14ac:dyDescent="0.25">
      <c r="A84" s="13">
        <v>42792</v>
      </c>
      <c r="B84" s="14" t="s">
        <v>307</v>
      </c>
      <c r="C84" s="15" t="s">
        <v>13</v>
      </c>
      <c r="D84" s="15" t="s">
        <v>154</v>
      </c>
      <c r="E84" s="16" t="s">
        <v>247</v>
      </c>
      <c r="F84" s="16" t="s">
        <v>220</v>
      </c>
      <c r="G84" s="15" t="s">
        <v>173</v>
      </c>
      <c r="H84" s="14" t="s">
        <v>16</v>
      </c>
      <c r="I84" s="17" t="s">
        <v>218</v>
      </c>
      <c r="J84" s="15">
        <v>0</v>
      </c>
      <c r="K84" s="15">
        <v>0</v>
      </c>
      <c r="L84" s="15">
        <v>1</v>
      </c>
      <c r="M84" s="3">
        <f t="shared" si="10"/>
        <v>0</v>
      </c>
      <c r="N84" s="3">
        <f t="shared" si="12"/>
        <v>0</v>
      </c>
      <c r="O84" s="11" t="str">
        <f t="shared" si="11"/>
        <v>Pavlica Lukáš</v>
      </c>
      <c r="P84" s="3">
        <f t="shared" si="13"/>
        <v>0</v>
      </c>
      <c r="T84" t="s">
        <v>98</v>
      </c>
      <c r="U84">
        <v>5</v>
      </c>
      <c r="V84" t="str">
        <f t="shared" si="15"/>
        <v>EXL5</v>
      </c>
      <c r="W84" s="34">
        <v>7</v>
      </c>
    </row>
    <row r="85" spans="1:23" x14ac:dyDescent="0.25">
      <c r="A85" s="13">
        <v>42792</v>
      </c>
      <c r="B85" s="14" t="s">
        <v>307</v>
      </c>
      <c r="C85" s="15" t="s">
        <v>13</v>
      </c>
      <c r="D85" s="15" t="s">
        <v>154</v>
      </c>
      <c r="E85" s="16" t="s">
        <v>245</v>
      </c>
      <c r="F85" s="16" t="s">
        <v>220</v>
      </c>
      <c r="G85" s="15" t="s">
        <v>173</v>
      </c>
      <c r="H85" s="14" t="s">
        <v>16</v>
      </c>
      <c r="I85" s="17" t="s">
        <v>189</v>
      </c>
      <c r="J85" s="15">
        <v>1</v>
      </c>
      <c r="K85" s="15">
        <v>0</v>
      </c>
      <c r="L85" s="15">
        <v>2</v>
      </c>
      <c r="M85" s="3">
        <f t="shared" si="10"/>
        <v>0</v>
      </c>
      <c r="N85" s="3">
        <f t="shared" si="12"/>
        <v>1</v>
      </c>
      <c r="O85" s="11" t="str">
        <f t="shared" si="11"/>
        <v>Mojžíšek Lukáš</v>
      </c>
      <c r="P85" s="3">
        <f t="shared" si="13"/>
        <v>1</v>
      </c>
      <c r="T85" t="s">
        <v>98</v>
      </c>
      <c r="U85">
        <v>6</v>
      </c>
      <c r="V85" t="str">
        <f t="shared" si="15"/>
        <v>EXL6</v>
      </c>
      <c r="W85" s="34">
        <v>5</v>
      </c>
    </row>
    <row r="86" spans="1:23" x14ac:dyDescent="0.25">
      <c r="A86" s="13">
        <v>42792</v>
      </c>
      <c r="B86" s="14" t="s">
        <v>307</v>
      </c>
      <c r="C86" s="15" t="s">
        <v>13</v>
      </c>
      <c r="D86" s="15" t="s">
        <v>154</v>
      </c>
      <c r="E86" s="16" t="s">
        <v>243</v>
      </c>
      <c r="F86" s="16" t="s">
        <v>246</v>
      </c>
      <c r="G86" s="15" t="s">
        <v>173</v>
      </c>
      <c r="H86" s="14" t="s">
        <v>16</v>
      </c>
      <c r="I86" s="17" t="s">
        <v>204</v>
      </c>
      <c r="J86" s="15">
        <v>0</v>
      </c>
      <c r="K86" s="15">
        <v>0</v>
      </c>
      <c r="L86" s="15">
        <v>1</v>
      </c>
      <c r="M86" s="3">
        <f t="shared" si="10"/>
        <v>0</v>
      </c>
      <c r="N86" s="3">
        <f t="shared" si="12"/>
        <v>0</v>
      </c>
      <c r="O86" s="11" t="str">
        <f t="shared" si="11"/>
        <v>Král Miroslav</v>
      </c>
      <c r="P86" s="3">
        <f t="shared" si="13"/>
        <v>0</v>
      </c>
      <c r="T86" t="s">
        <v>98</v>
      </c>
      <c r="U86">
        <v>7</v>
      </c>
      <c r="V86" t="str">
        <f>T86&amp;U86</f>
        <v>EXL7</v>
      </c>
      <c r="W86" s="34">
        <v>5</v>
      </c>
    </row>
    <row r="87" spans="1:23" x14ac:dyDescent="0.25">
      <c r="A87" s="13">
        <v>42792</v>
      </c>
      <c r="B87" s="14" t="s">
        <v>307</v>
      </c>
      <c r="C87" s="15" t="s">
        <v>13</v>
      </c>
      <c r="D87" s="15" t="s">
        <v>154</v>
      </c>
      <c r="E87" s="16" t="s">
        <v>247</v>
      </c>
      <c r="F87" s="16" t="s">
        <v>203</v>
      </c>
      <c r="G87" s="15">
        <v>5</v>
      </c>
      <c r="H87" s="14" t="s">
        <v>16</v>
      </c>
      <c r="I87" s="17" t="s">
        <v>224</v>
      </c>
      <c r="J87" s="15">
        <v>1</v>
      </c>
      <c r="K87" s="15">
        <v>0</v>
      </c>
      <c r="L87" s="15">
        <v>2</v>
      </c>
      <c r="M87" s="3">
        <f t="shared" si="10"/>
        <v>3</v>
      </c>
      <c r="N87" s="3">
        <f t="shared" si="12"/>
        <v>1</v>
      </c>
      <c r="O87" s="11" t="str">
        <f t="shared" si="11"/>
        <v>Pavlica Tomáš</v>
      </c>
      <c r="P87" s="3">
        <f t="shared" si="13"/>
        <v>4</v>
      </c>
      <c r="T87" t="s">
        <v>129</v>
      </c>
      <c r="U87">
        <v>1</v>
      </c>
      <c r="V87" t="str">
        <f t="shared" ref="V87:V92" si="16">T87&amp;U87</f>
        <v>MS1</v>
      </c>
      <c r="W87" s="34">
        <v>100</v>
      </c>
    </row>
    <row r="88" spans="1:23" x14ac:dyDescent="0.25">
      <c r="A88" s="13">
        <v>42792</v>
      </c>
      <c r="B88" s="14" t="s">
        <v>307</v>
      </c>
      <c r="C88" s="15" t="s">
        <v>13</v>
      </c>
      <c r="D88" s="15" t="s">
        <v>154</v>
      </c>
      <c r="E88" s="16" t="s">
        <v>319</v>
      </c>
      <c r="F88" s="16" t="s">
        <v>162</v>
      </c>
      <c r="G88" s="15" t="s">
        <v>173</v>
      </c>
      <c r="H88" s="14" t="s">
        <v>16</v>
      </c>
      <c r="I88" s="17" t="s">
        <v>189</v>
      </c>
      <c r="J88" s="15">
        <v>0</v>
      </c>
      <c r="K88" s="15">
        <v>0</v>
      </c>
      <c r="L88" s="15">
        <v>1</v>
      </c>
      <c r="M88" s="3">
        <f t="shared" si="10"/>
        <v>0</v>
      </c>
      <c r="N88" s="3">
        <f t="shared" si="12"/>
        <v>0</v>
      </c>
      <c r="O88" s="11" t="str">
        <f t="shared" si="11"/>
        <v>Dvořáček Adam</v>
      </c>
      <c r="P88" s="3">
        <f t="shared" si="13"/>
        <v>0</v>
      </c>
      <c r="T88" t="s">
        <v>129</v>
      </c>
      <c r="U88">
        <v>2</v>
      </c>
      <c r="V88" t="str">
        <f t="shared" si="16"/>
        <v>MS2</v>
      </c>
      <c r="W88" s="34">
        <v>80</v>
      </c>
    </row>
    <row r="89" spans="1:23" x14ac:dyDescent="0.25">
      <c r="A89" s="13">
        <v>42792</v>
      </c>
      <c r="B89" s="14" t="s">
        <v>307</v>
      </c>
      <c r="C89" s="15" t="s">
        <v>13</v>
      </c>
      <c r="D89" s="15" t="s">
        <v>154</v>
      </c>
      <c r="E89" s="16" t="s">
        <v>320</v>
      </c>
      <c r="F89" s="16" t="s">
        <v>222</v>
      </c>
      <c r="G89" s="15" t="s">
        <v>173</v>
      </c>
      <c r="H89" s="14" t="s">
        <v>16</v>
      </c>
      <c r="I89" s="17" t="s">
        <v>189</v>
      </c>
      <c r="J89" s="15">
        <v>0</v>
      </c>
      <c r="K89" s="15">
        <v>0</v>
      </c>
      <c r="L89" s="15">
        <v>1</v>
      </c>
      <c r="M89" s="3">
        <f t="shared" si="10"/>
        <v>0</v>
      </c>
      <c r="N89" s="3">
        <f t="shared" si="12"/>
        <v>0</v>
      </c>
      <c r="O89" s="11" t="str">
        <f t="shared" si="11"/>
        <v>Rovenský Ondřej</v>
      </c>
      <c r="P89" s="3">
        <f t="shared" si="13"/>
        <v>0</v>
      </c>
      <c r="T89" t="s">
        <v>129</v>
      </c>
      <c r="U89">
        <v>3</v>
      </c>
      <c r="V89" t="str">
        <f t="shared" si="16"/>
        <v>MS3</v>
      </c>
      <c r="W89" s="34">
        <v>70</v>
      </c>
    </row>
    <row r="90" spans="1:23" x14ac:dyDescent="0.25">
      <c r="A90" s="13">
        <v>42792</v>
      </c>
      <c r="B90" s="14" t="s">
        <v>307</v>
      </c>
      <c r="C90" s="15" t="s">
        <v>13</v>
      </c>
      <c r="D90" s="15" t="s">
        <v>154</v>
      </c>
      <c r="E90" s="16" t="s">
        <v>321</v>
      </c>
      <c r="F90" s="16" t="s">
        <v>322</v>
      </c>
      <c r="G90" s="15">
        <v>7</v>
      </c>
      <c r="H90" s="14" t="s">
        <v>20</v>
      </c>
      <c r="I90" s="17" t="s">
        <v>236</v>
      </c>
      <c r="J90" s="15">
        <v>2</v>
      </c>
      <c r="K90" s="15">
        <v>0</v>
      </c>
      <c r="L90" s="15">
        <v>2</v>
      </c>
      <c r="M90" s="3">
        <f t="shared" si="10"/>
        <v>2</v>
      </c>
      <c r="N90" s="3">
        <f t="shared" si="12"/>
        <v>2</v>
      </c>
      <c r="O90" s="11" t="str">
        <f t="shared" si="11"/>
        <v>Šimková Nikola</v>
      </c>
      <c r="P90" s="3">
        <f t="shared" si="13"/>
        <v>4</v>
      </c>
      <c r="T90" t="s">
        <v>129</v>
      </c>
      <c r="U90">
        <v>5</v>
      </c>
      <c r="V90" t="str">
        <f t="shared" si="16"/>
        <v>MS5</v>
      </c>
      <c r="W90" s="34">
        <v>60</v>
      </c>
    </row>
    <row r="91" spans="1:23" x14ac:dyDescent="0.25">
      <c r="A91" s="13">
        <v>42798</v>
      </c>
      <c r="B91" s="14" t="s">
        <v>323</v>
      </c>
      <c r="C91" s="15" t="s">
        <v>87</v>
      </c>
      <c r="D91" s="15" t="s">
        <v>154</v>
      </c>
      <c r="E91" s="16" t="s">
        <v>228</v>
      </c>
      <c r="F91" s="16" t="s">
        <v>229</v>
      </c>
      <c r="G91" s="15">
        <v>1</v>
      </c>
      <c r="H91" s="14" t="s">
        <v>20</v>
      </c>
      <c r="I91" s="17" t="s">
        <v>230</v>
      </c>
      <c r="J91" s="15">
        <v>3</v>
      </c>
      <c r="K91" s="15">
        <v>0</v>
      </c>
      <c r="L91" s="15">
        <v>0</v>
      </c>
      <c r="M91" s="3">
        <f t="shared" si="10"/>
        <v>10</v>
      </c>
      <c r="N91" s="3">
        <f t="shared" si="12"/>
        <v>3</v>
      </c>
      <c r="O91" s="11" t="str">
        <f t="shared" si="11"/>
        <v>Martínková Adéla</v>
      </c>
      <c r="P91" s="3">
        <f t="shared" si="13"/>
        <v>13</v>
      </c>
      <c r="T91" t="s">
        <v>129</v>
      </c>
      <c r="U91">
        <v>7</v>
      </c>
      <c r="V91" t="str">
        <f t="shared" si="16"/>
        <v>MS7</v>
      </c>
      <c r="W91" s="34">
        <v>50</v>
      </c>
    </row>
    <row r="92" spans="1:23" x14ac:dyDescent="0.25">
      <c r="A92" s="13">
        <v>42798</v>
      </c>
      <c r="B92" s="14" t="s">
        <v>323</v>
      </c>
      <c r="C92" s="15" t="s">
        <v>87</v>
      </c>
      <c r="D92" s="15" t="s">
        <v>154</v>
      </c>
      <c r="E92" s="16" t="s">
        <v>240</v>
      </c>
      <c r="F92" s="16" t="s">
        <v>222</v>
      </c>
      <c r="G92" s="15">
        <v>1</v>
      </c>
      <c r="H92" s="14" t="s">
        <v>16</v>
      </c>
      <c r="I92" s="17" t="s">
        <v>241</v>
      </c>
      <c r="J92" s="15">
        <v>4</v>
      </c>
      <c r="K92" s="15">
        <v>0</v>
      </c>
      <c r="L92" s="15">
        <v>0</v>
      </c>
      <c r="M92" s="3">
        <f t="shared" si="10"/>
        <v>10</v>
      </c>
      <c r="N92" s="3">
        <f t="shared" si="12"/>
        <v>4</v>
      </c>
      <c r="O92" s="11" t="str">
        <f t="shared" si="11"/>
        <v>Chlopčík Ondřej</v>
      </c>
      <c r="P92" s="3">
        <f t="shared" si="13"/>
        <v>14</v>
      </c>
      <c r="T92" t="s">
        <v>129</v>
      </c>
      <c r="U92">
        <v>9</v>
      </c>
      <c r="V92" t="str">
        <f t="shared" si="16"/>
        <v>MS9</v>
      </c>
      <c r="W92" s="34">
        <v>40</v>
      </c>
    </row>
    <row r="93" spans="1:23" x14ac:dyDescent="0.25">
      <c r="A93" s="13">
        <v>42798</v>
      </c>
      <c r="B93" s="14" t="s">
        <v>323</v>
      </c>
      <c r="C93" s="15" t="s">
        <v>87</v>
      </c>
      <c r="D93" s="15" t="s">
        <v>154</v>
      </c>
      <c r="E93" s="16" t="s">
        <v>308</v>
      </c>
      <c r="F93" s="16" t="s">
        <v>309</v>
      </c>
      <c r="G93" s="15">
        <v>3</v>
      </c>
      <c r="H93" s="14" t="s">
        <v>86</v>
      </c>
      <c r="I93" s="17" t="s">
        <v>324</v>
      </c>
      <c r="J93" s="15">
        <v>1</v>
      </c>
      <c r="K93" s="15">
        <v>0</v>
      </c>
      <c r="L93" s="15">
        <v>1</v>
      </c>
      <c r="M93" s="3">
        <f t="shared" si="10"/>
        <v>5</v>
      </c>
      <c r="N93" s="3">
        <f t="shared" si="12"/>
        <v>1</v>
      </c>
      <c r="O93" s="11" t="str">
        <f t="shared" si="11"/>
        <v>Polášková Kristýna</v>
      </c>
      <c r="P93" s="3">
        <f t="shared" si="13"/>
        <v>6</v>
      </c>
      <c r="W93" s="34"/>
    </row>
    <row r="94" spans="1:23" x14ac:dyDescent="0.25">
      <c r="A94" s="13">
        <v>42798</v>
      </c>
      <c r="B94" s="14" t="s">
        <v>323</v>
      </c>
      <c r="C94" s="15" t="s">
        <v>87</v>
      </c>
      <c r="D94" s="15" t="s">
        <v>154</v>
      </c>
      <c r="E94" s="16" t="s">
        <v>223</v>
      </c>
      <c r="F94" s="16" t="s">
        <v>203</v>
      </c>
      <c r="G94" s="15">
        <v>4</v>
      </c>
      <c r="H94" s="14" t="s">
        <v>82</v>
      </c>
      <c r="I94" s="17" t="s">
        <v>224</v>
      </c>
      <c r="J94" s="15">
        <v>1</v>
      </c>
      <c r="K94" s="15">
        <v>0</v>
      </c>
      <c r="L94" s="15">
        <v>2</v>
      </c>
      <c r="M94" s="3">
        <f t="shared" si="10"/>
        <v>3</v>
      </c>
      <c r="N94" s="3">
        <f t="shared" si="12"/>
        <v>1</v>
      </c>
      <c r="O94" s="11" t="str">
        <f t="shared" si="11"/>
        <v>Pustějovský Tomáš</v>
      </c>
      <c r="P94" s="3">
        <f t="shared" si="13"/>
        <v>4</v>
      </c>
      <c r="W94" s="34"/>
    </row>
    <row r="95" spans="1:23" x14ac:dyDescent="0.25">
      <c r="A95" s="13">
        <v>42791</v>
      </c>
      <c r="B95" s="14" t="s">
        <v>307</v>
      </c>
      <c r="C95" s="15" t="s">
        <v>13</v>
      </c>
      <c r="D95" s="15" t="s">
        <v>154</v>
      </c>
      <c r="E95" s="16" t="s">
        <v>177</v>
      </c>
      <c r="F95" s="16" t="s">
        <v>178</v>
      </c>
      <c r="G95" s="15" t="s">
        <v>173</v>
      </c>
      <c r="H95" s="14" t="s">
        <v>83</v>
      </c>
      <c r="I95" s="17" t="s">
        <v>179</v>
      </c>
      <c r="J95" s="15">
        <v>0</v>
      </c>
      <c r="K95" s="15">
        <v>0</v>
      </c>
      <c r="L95" s="15">
        <v>1</v>
      </c>
      <c r="M95" s="3">
        <f t="shared" si="10"/>
        <v>0</v>
      </c>
      <c r="N95" s="3">
        <f t="shared" si="12"/>
        <v>0</v>
      </c>
      <c r="O95" s="11" t="str">
        <f t="shared" si="11"/>
        <v>Rapčanová Silvie</v>
      </c>
      <c r="P95" s="3">
        <f t="shared" si="13"/>
        <v>0</v>
      </c>
      <c r="W95" s="34"/>
    </row>
    <row r="96" spans="1:23" x14ac:dyDescent="0.25">
      <c r="A96" s="13">
        <v>42791</v>
      </c>
      <c r="B96" s="14" t="s">
        <v>307</v>
      </c>
      <c r="C96" s="15" t="s">
        <v>13</v>
      </c>
      <c r="D96" s="15" t="s">
        <v>154</v>
      </c>
      <c r="E96" s="16" t="s">
        <v>177</v>
      </c>
      <c r="F96" s="16" t="s">
        <v>330</v>
      </c>
      <c r="G96" s="15">
        <v>7</v>
      </c>
      <c r="H96" s="14" t="s">
        <v>83</v>
      </c>
      <c r="I96" s="17" t="s">
        <v>331</v>
      </c>
      <c r="J96" s="15">
        <v>2</v>
      </c>
      <c r="K96" s="15">
        <v>0</v>
      </c>
      <c r="L96" s="15">
        <v>2</v>
      </c>
      <c r="M96" s="3">
        <f t="shared" si="10"/>
        <v>2</v>
      </c>
      <c r="N96" s="3">
        <f t="shared" si="12"/>
        <v>2</v>
      </c>
      <c r="O96" s="11" t="str">
        <f t="shared" si="11"/>
        <v>Rapčanová Alice</v>
      </c>
      <c r="P96" s="3">
        <f t="shared" si="13"/>
        <v>4</v>
      </c>
      <c r="W96" s="34"/>
    </row>
    <row r="97" spans="1:23" x14ac:dyDescent="0.25">
      <c r="A97" s="13">
        <v>42791</v>
      </c>
      <c r="B97" s="14" t="s">
        <v>307</v>
      </c>
      <c r="C97" s="15" t="s">
        <v>13</v>
      </c>
      <c r="D97" s="15" t="s">
        <v>154</v>
      </c>
      <c r="E97" s="16" t="s">
        <v>332</v>
      </c>
      <c r="F97" s="16" t="s">
        <v>229</v>
      </c>
      <c r="G97" s="15">
        <v>7</v>
      </c>
      <c r="H97" s="14" t="s">
        <v>83</v>
      </c>
      <c r="I97" s="17" t="s">
        <v>215</v>
      </c>
      <c r="J97" s="15">
        <v>2</v>
      </c>
      <c r="K97" s="15">
        <v>0</v>
      </c>
      <c r="L97" s="15">
        <v>2</v>
      </c>
      <c r="M97" s="3">
        <f t="shared" si="10"/>
        <v>2</v>
      </c>
      <c r="N97" s="3">
        <f t="shared" si="12"/>
        <v>2</v>
      </c>
      <c r="O97" s="11" t="str">
        <f t="shared" si="11"/>
        <v>Rodryčová Adéla</v>
      </c>
      <c r="P97" s="3">
        <f t="shared" si="13"/>
        <v>4</v>
      </c>
      <c r="W97" s="34"/>
    </row>
    <row r="98" spans="1:23" x14ac:dyDescent="0.25">
      <c r="A98" s="13">
        <v>42791</v>
      </c>
      <c r="B98" s="14" t="s">
        <v>307</v>
      </c>
      <c r="C98" s="15" t="s">
        <v>13</v>
      </c>
      <c r="D98" s="15" t="s">
        <v>154</v>
      </c>
      <c r="E98" s="16" t="s">
        <v>180</v>
      </c>
      <c r="F98" s="16" t="s">
        <v>181</v>
      </c>
      <c r="G98" s="15">
        <v>7</v>
      </c>
      <c r="H98" s="14" t="s">
        <v>83</v>
      </c>
      <c r="I98" s="17" t="s">
        <v>182</v>
      </c>
      <c r="J98" s="15">
        <v>1</v>
      </c>
      <c r="K98" s="15">
        <v>0</v>
      </c>
      <c r="L98" s="15">
        <v>2</v>
      </c>
      <c r="M98" s="3">
        <f t="shared" si="10"/>
        <v>2</v>
      </c>
      <c r="N98" s="3">
        <f t="shared" si="12"/>
        <v>1</v>
      </c>
      <c r="O98" s="11" t="str">
        <f t="shared" si="11"/>
        <v>Kuželová Dominika</v>
      </c>
      <c r="P98" s="3">
        <f t="shared" si="13"/>
        <v>3</v>
      </c>
      <c r="W98" s="34"/>
    </row>
    <row r="99" spans="1:23" x14ac:dyDescent="0.25">
      <c r="A99" s="13">
        <v>42791</v>
      </c>
      <c r="B99" s="14" t="s">
        <v>307</v>
      </c>
      <c r="C99" s="15" t="s">
        <v>13</v>
      </c>
      <c r="D99" s="15" t="s">
        <v>154</v>
      </c>
      <c r="E99" s="16" t="s">
        <v>333</v>
      </c>
      <c r="F99" s="16" t="s">
        <v>214</v>
      </c>
      <c r="G99" s="15">
        <v>3</v>
      </c>
      <c r="H99" s="14" t="s">
        <v>83</v>
      </c>
      <c r="I99" s="17" t="s">
        <v>182</v>
      </c>
      <c r="J99" s="15">
        <v>2</v>
      </c>
      <c r="K99" s="15">
        <v>0</v>
      </c>
      <c r="L99" s="15">
        <v>1</v>
      </c>
      <c r="M99" s="3">
        <f t="shared" si="10"/>
        <v>5</v>
      </c>
      <c r="N99" s="3">
        <f t="shared" si="12"/>
        <v>2</v>
      </c>
      <c r="O99" s="11" t="str">
        <f t="shared" si="11"/>
        <v>Mikendová Tereza</v>
      </c>
      <c r="P99" s="3">
        <f t="shared" si="13"/>
        <v>7</v>
      </c>
      <c r="W99" s="34"/>
    </row>
    <row r="100" spans="1:23" x14ac:dyDescent="0.25">
      <c r="A100" s="13">
        <v>42791</v>
      </c>
      <c r="B100" s="14" t="s">
        <v>307</v>
      </c>
      <c r="C100" s="15" t="s">
        <v>13</v>
      </c>
      <c r="D100" s="15" t="s">
        <v>154</v>
      </c>
      <c r="E100" s="16" t="s">
        <v>334</v>
      </c>
      <c r="F100" s="16" t="s">
        <v>168</v>
      </c>
      <c r="G100" s="15" t="s">
        <v>173</v>
      </c>
      <c r="H100" s="14" t="s">
        <v>14</v>
      </c>
      <c r="I100" s="17" t="s">
        <v>157</v>
      </c>
      <c r="J100" s="15">
        <v>1</v>
      </c>
      <c r="K100" s="15">
        <v>0</v>
      </c>
      <c r="L100" s="15">
        <v>2</v>
      </c>
      <c r="M100" s="3">
        <f t="shared" si="10"/>
        <v>0</v>
      </c>
      <c r="N100" s="3">
        <f t="shared" si="12"/>
        <v>1</v>
      </c>
      <c r="O100" s="11" t="str">
        <f t="shared" si="11"/>
        <v>Buranyč Filip</v>
      </c>
      <c r="P100" s="3">
        <f t="shared" si="13"/>
        <v>1</v>
      </c>
      <c r="W100" s="34"/>
    </row>
    <row r="101" spans="1:23" x14ac:dyDescent="0.25">
      <c r="A101" s="13">
        <v>42791</v>
      </c>
      <c r="B101" s="14" t="s">
        <v>307</v>
      </c>
      <c r="C101" s="15" t="s">
        <v>13</v>
      </c>
      <c r="D101" s="15" t="s">
        <v>154</v>
      </c>
      <c r="E101" s="16" t="s">
        <v>335</v>
      </c>
      <c r="F101" s="16" t="s">
        <v>159</v>
      </c>
      <c r="G101" s="15" t="s">
        <v>173</v>
      </c>
      <c r="H101" s="14" t="s">
        <v>14</v>
      </c>
      <c r="I101" s="17" t="s">
        <v>163</v>
      </c>
      <c r="J101" s="15">
        <v>0</v>
      </c>
      <c r="K101" s="15">
        <v>0</v>
      </c>
      <c r="L101" s="15">
        <v>1</v>
      </c>
      <c r="M101" s="3">
        <f t="shared" si="10"/>
        <v>0</v>
      </c>
      <c r="N101" s="3">
        <f t="shared" si="12"/>
        <v>0</v>
      </c>
      <c r="O101" s="11" t="str">
        <f t="shared" si="11"/>
        <v>Matušek Jakub</v>
      </c>
      <c r="P101" s="3">
        <f t="shared" si="13"/>
        <v>0</v>
      </c>
      <c r="W101" s="34"/>
    </row>
    <row r="102" spans="1:23" x14ac:dyDescent="0.25">
      <c r="A102" s="13">
        <v>42791</v>
      </c>
      <c r="B102" s="14" t="s">
        <v>307</v>
      </c>
      <c r="C102" s="15" t="s">
        <v>13</v>
      </c>
      <c r="D102" s="15" t="s">
        <v>154</v>
      </c>
      <c r="E102" s="16" t="s">
        <v>171</v>
      </c>
      <c r="F102" s="16" t="s">
        <v>172</v>
      </c>
      <c r="G102" s="15" t="s">
        <v>173</v>
      </c>
      <c r="H102" s="14" t="s">
        <v>14</v>
      </c>
      <c r="I102" s="17" t="s">
        <v>163</v>
      </c>
      <c r="J102" s="15">
        <v>0</v>
      </c>
      <c r="K102" s="15">
        <v>0</v>
      </c>
      <c r="L102" s="15">
        <v>1</v>
      </c>
      <c r="M102" s="3">
        <f t="shared" si="10"/>
        <v>0</v>
      </c>
      <c r="N102" s="3">
        <f t="shared" si="12"/>
        <v>0</v>
      </c>
      <c r="O102" s="11" t="str">
        <f t="shared" si="11"/>
        <v>Meixner Michal</v>
      </c>
      <c r="P102" s="3">
        <f t="shared" si="13"/>
        <v>0</v>
      </c>
      <c r="W102" s="34"/>
    </row>
    <row r="103" spans="1:23" x14ac:dyDescent="0.25">
      <c r="A103" s="13">
        <v>42791</v>
      </c>
      <c r="B103" s="14" t="s">
        <v>307</v>
      </c>
      <c r="C103" s="15" t="s">
        <v>13</v>
      </c>
      <c r="D103" s="15" t="s">
        <v>154</v>
      </c>
      <c r="E103" s="16" t="s">
        <v>336</v>
      </c>
      <c r="F103" s="16" t="s">
        <v>217</v>
      </c>
      <c r="G103" s="15" t="s">
        <v>173</v>
      </c>
      <c r="H103" s="14" t="s">
        <v>14</v>
      </c>
      <c r="I103" s="17" t="s">
        <v>163</v>
      </c>
      <c r="J103" s="15">
        <v>0</v>
      </c>
      <c r="K103" s="15">
        <v>0</v>
      </c>
      <c r="L103" s="15">
        <v>1</v>
      </c>
      <c r="M103" s="3">
        <f t="shared" si="10"/>
        <v>0</v>
      </c>
      <c r="N103" s="3">
        <f t="shared" si="12"/>
        <v>0</v>
      </c>
      <c r="O103" s="11" t="str">
        <f t="shared" si="11"/>
        <v>Suchan Jan</v>
      </c>
      <c r="P103" s="3">
        <f t="shared" si="13"/>
        <v>0</v>
      </c>
      <c r="W103" s="34"/>
    </row>
    <row r="104" spans="1:23" x14ac:dyDescent="0.25">
      <c r="A104" s="13">
        <v>42791</v>
      </c>
      <c r="B104" s="14" t="s">
        <v>307</v>
      </c>
      <c r="C104" s="15" t="s">
        <v>13</v>
      </c>
      <c r="D104" s="15" t="s">
        <v>154</v>
      </c>
      <c r="E104" s="16" t="s">
        <v>190</v>
      </c>
      <c r="F104" s="16" t="s">
        <v>193</v>
      </c>
      <c r="G104" s="15" t="s">
        <v>173</v>
      </c>
      <c r="H104" s="14" t="s">
        <v>14</v>
      </c>
      <c r="I104" s="17" t="s">
        <v>174</v>
      </c>
      <c r="J104" s="15">
        <v>0</v>
      </c>
      <c r="K104" s="15">
        <v>0</v>
      </c>
      <c r="L104" s="15">
        <v>1</v>
      </c>
      <c r="M104" s="3">
        <f t="shared" si="10"/>
        <v>0</v>
      </c>
      <c r="N104" s="3">
        <f t="shared" si="12"/>
        <v>0</v>
      </c>
      <c r="O104" s="11" t="str">
        <f t="shared" si="11"/>
        <v>Kolář Vojtěch</v>
      </c>
      <c r="P104" s="3">
        <f t="shared" si="13"/>
        <v>0</v>
      </c>
      <c r="W104" s="34"/>
    </row>
    <row r="105" spans="1:23" x14ac:dyDescent="0.25">
      <c r="A105" s="13">
        <v>42791</v>
      </c>
      <c r="B105" s="14" t="s">
        <v>307</v>
      </c>
      <c r="C105" s="15" t="s">
        <v>13</v>
      </c>
      <c r="D105" s="15" t="s">
        <v>154</v>
      </c>
      <c r="E105" s="16" t="s">
        <v>337</v>
      </c>
      <c r="F105" s="16" t="s">
        <v>217</v>
      </c>
      <c r="G105" s="15">
        <v>2</v>
      </c>
      <c r="H105" s="14" t="s">
        <v>14</v>
      </c>
      <c r="I105" s="17" t="s">
        <v>174</v>
      </c>
      <c r="J105" s="15">
        <v>5</v>
      </c>
      <c r="K105" s="15">
        <v>0</v>
      </c>
      <c r="L105" s="15">
        <v>1</v>
      </c>
      <c r="M105" s="3">
        <f t="shared" si="10"/>
        <v>7</v>
      </c>
      <c r="N105" s="3">
        <f t="shared" si="12"/>
        <v>5</v>
      </c>
      <c r="O105" s="11" t="str">
        <f t="shared" si="11"/>
        <v>Boháček Jan</v>
      </c>
      <c r="P105" s="3">
        <f t="shared" si="13"/>
        <v>12</v>
      </c>
      <c r="W105" s="34"/>
    </row>
    <row r="106" spans="1:23" x14ac:dyDescent="0.25">
      <c r="A106" s="13">
        <v>42791</v>
      </c>
      <c r="B106" s="14" t="s">
        <v>307</v>
      </c>
      <c r="C106" s="15" t="s">
        <v>13</v>
      </c>
      <c r="D106" s="15" t="s">
        <v>154</v>
      </c>
      <c r="E106" s="16" t="s">
        <v>338</v>
      </c>
      <c r="F106" s="16" t="s">
        <v>339</v>
      </c>
      <c r="G106" s="15" t="s">
        <v>173</v>
      </c>
      <c r="H106" s="14" t="s">
        <v>14</v>
      </c>
      <c r="I106" s="17" t="s">
        <v>174</v>
      </c>
      <c r="J106" s="15">
        <v>0</v>
      </c>
      <c r="K106" s="15">
        <v>0</v>
      </c>
      <c r="L106" s="15">
        <v>1</v>
      </c>
      <c r="M106" s="3">
        <f t="shared" si="10"/>
        <v>0</v>
      </c>
      <c r="N106" s="3">
        <f t="shared" si="12"/>
        <v>0</v>
      </c>
      <c r="O106" s="11" t="str">
        <f t="shared" si="11"/>
        <v>Končítek Kryštof</v>
      </c>
      <c r="P106" s="3">
        <f t="shared" si="13"/>
        <v>0</v>
      </c>
      <c r="W106" s="34"/>
    </row>
    <row r="107" spans="1:23" x14ac:dyDescent="0.25">
      <c r="A107" s="13">
        <v>42791</v>
      </c>
      <c r="B107" s="14" t="s">
        <v>307</v>
      </c>
      <c r="C107" s="15" t="s">
        <v>13</v>
      </c>
      <c r="D107" s="15" t="s">
        <v>154</v>
      </c>
      <c r="E107" s="16" t="s">
        <v>340</v>
      </c>
      <c r="F107" s="16" t="s">
        <v>172</v>
      </c>
      <c r="G107" s="15" t="s">
        <v>173</v>
      </c>
      <c r="H107" s="14" t="s">
        <v>14</v>
      </c>
      <c r="I107" s="17" t="s">
        <v>174</v>
      </c>
      <c r="J107" s="15">
        <v>0</v>
      </c>
      <c r="K107" s="15">
        <v>0</v>
      </c>
      <c r="L107" s="15">
        <v>1</v>
      </c>
      <c r="M107" s="3">
        <f t="shared" si="10"/>
        <v>0</v>
      </c>
      <c r="N107" s="3">
        <f t="shared" si="12"/>
        <v>0</v>
      </c>
      <c r="O107" s="11" t="str">
        <f t="shared" si="11"/>
        <v>Caletka Michal</v>
      </c>
      <c r="P107" s="3">
        <f t="shared" si="13"/>
        <v>0</v>
      </c>
      <c r="W107" s="34"/>
    </row>
    <row r="108" spans="1:23" x14ac:dyDescent="0.25">
      <c r="A108" s="13">
        <v>42791</v>
      </c>
      <c r="B108" s="14" t="s">
        <v>307</v>
      </c>
      <c r="C108" s="15" t="s">
        <v>13</v>
      </c>
      <c r="D108" s="15" t="s">
        <v>154</v>
      </c>
      <c r="E108" s="16" t="s">
        <v>341</v>
      </c>
      <c r="F108" s="16" t="s">
        <v>254</v>
      </c>
      <c r="G108" s="15" t="s">
        <v>173</v>
      </c>
      <c r="H108" s="14" t="s">
        <v>14</v>
      </c>
      <c r="I108" s="17" t="s">
        <v>174</v>
      </c>
      <c r="J108" s="15">
        <v>0</v>
      </c>
      <c r="K108" s="15">
        <v>0</v>
      </c>
      <c r="L108" s="15">
        <v>1</v>
      </c>
      <c r="M108" s="3">
        <f t="shared" si="10"/>
        <v>0</v>
      </c>
      <c r="N108" s="3">
        <f t="shared" si="12"/>
        <v>0</v>
      </c>
      <c r="O108" s="11" t="str">
        <f t="shared" si="11"/>
        <v>Kuzník Tadeáš</v>
      </c>
      <c r="P108" s="3">
        <f t="shared" si="13"/>
        <v>0</v>
      </c>
      <c r="W108" s="34"/>
    </row>
    <row r="109" spans="1:23" x14ac:dyDescent="0.25">
      <c r="A109" s="13">
        <v>42791</v>
      </c>
      <c r="B109" s="14" t="s">
        <v>307</v>
      </c>
      <c r="C109" s="15" t="s">
        <v>13</v>
      </c>
      <c r="D109" s="15" t="s">
        <v>154</v>
      </c>
      <c r="E109" s="16" t="s">
        <v>170</v>
      </c>
      <c r="F109" s="16" t="s">
        <v>159</v>
      </c>
      <c r="G109" s="15">
        <v>3</v>
      </c>
      <c r="H109" s="14" t="s">
        <v>14</v>
      </c>
      <c r="I109" s="17" t="s">
        <v>169</v>
      </c>
      <c r="J109" s="15">
        <v>4</v>
      </c>
      <c r="K109" s="15">
        <v>0</v>
      </c>
      <c r="L109" s="15">
        <v>1</v>
      </c>
      <c r="M109" s="3">
        <f t="shared" si="10"/>
        <v>5</v>
      </c>
      <c r="N109" s="3">
        <f t="shared" si="12"/>
        <v>4</v>
      </c>
      <c r="O109" s="11" t="str">
        <f t="shared" si="11"/>
        <v>Huvar Jakub</v>
      </c>
      <c r="P109" s="3">
        <f t="shared" si="13"/>
        <v>9</v>
      </c>
      <c r="W109" s="34"/>
    </row>
    <row r="110" spans="1:23" x14ac:dyDescent="0.25">
      <c r="A110" s="13">
        <v>42791</v>
      </c>
      <c r="B110" s="14" t="s">
        <v>307</v>
      </c>
      <c r="C110" s="15" t="s">
        <v>13</v>
      </c>
      <c r="D110" s="15" t="s">
        <v>154</v>
      </c>
      <c r="E110" s="16" t="s">
        <v>167</v>
      </c>
      <c r="F110" s="16" t="s">
        <v>168</v>
      </c>
      <c r="G110" s="15" t="s">
        <v>173</v>
      </c>
      <c r="H110" s="14" t="s">
        <v>14</v>
      </c>
      <c r="I110" s="17" t="s">
        <v>169</v>
      </c>
      <c r="J110" s="15">
        <v>0</v>
      </c>
      <c r="K110" s="15">
        <v>0</v>
      </c>
      <c r="L110" s="15">
        <v>1</v>
      </c>
      <c r="M110" s="3">
        <f t="shared" si="10"/>
        <v>0</v>
      </c>
      <c r="N110" s="3">
        <f t="shared" si="12"/>
        <v>0</v>
      </c>
      <c r="O110" s="11" t="str">
        <f t="shared" si="11"/>
        <v>Čebík Filip</v>
      </c>
      <c r="P110" s="3">
        <f t="shared" si="13"/>
        <v>0</v>
      </c>
      <c r="W110" s="34"/>
    </row>
    <row r="111" spans="1:23" x14ac:dyDescent="0.25">
      <c r="A111" s="13">
        <v>42791</v>
      </c>
      <c r="B111" s="14" t="s">
        <v>307</v>
      </c>
      <c r="C111" s="15" t="s">
        <v>13</v>
      </c>
      <c r="D111" s="15" t="s">
        <v>154</v>
      </c>
      <c r="E111" s="16" t="s">
        <v>342</v>
      </c>
      <c r="F111" s="16" t="s">
        <v>343</v>
      </c>
      <c r="G111" s="15" t="s">
        <v>173</v>
      </c>
      <c r="H111" s="14" t="s">
        <v>14</v>
      </c>
      <c r="I111" s="17" t="s">
        <v>169</v>
      </c>
      <c r="J111" s="15">
        <v>0</v>
      </c>
      <c r="K111" s="15">
        <v>0</v>
      </c>
      <c r="L111" s="15">
        <v>1</v>
      </c>
      <c r="M111" s="3">
        <f t="shared" si="10"/>
        <v>0</v>
      </c>
      <c r="N111" s="3">
        <f t="shared" si="12"/>
        <v>0</v>
      </c>
      <c r="O111" s="11" t="str">
        <f t="shared" si="11"/>
        <v>King Samuel</v>
      </c>
      <c r="P111" s="3">
        <f t="shared" si="13"/>
        <v>0</v>
      </c>
      <c r="W111" s="34"/>
    </row>
    <row r="112" spans="1:23" x14ac:dyDescent="0.25">
      <c r="A112" s="13">
        <v>42791</v>
      </c>
      <c r="B112" s="14" t="s">
        <v>307</v>
      </c>
      <c r="C112" s="15" t="s">
        <v>13</v>
      </c>
      <c r="D112" s="15" t="s">
        <v>154</v>
      </c>
      <c r="E112" s="16" t="s">
        <v>344</v>
      </c>
      <c r="F112" s="16" t="s">
        <v>162</v>
      </c>
      <c r="G112" s="15" t="s">
        <v>173</v>
      </c>
      <c r="H112" s="14" t="s">
        <v>14</v>
      </c>
      <c r="I112" s="17" t="s">
        <v>176</v>
      </c>
      <c r="J112" s="15">
        <v>0</v>
      </c>
      <c r="K112" s="15">
        <v>0</v>
      </c>
      <c r="L112" s="15">
        <v>1</v>
      </c>
      <c r="M112" s="3">
        <f t="shared" si="10"/>
        <v>0</v>
      </c>
      <c r="N112" s="3">
        <f t="shared" si="12"/>
        <v>0</v>
      </c>
      <c r="O112" s="11" t="str">
        <f t="shared" si="11"/>
        <v>Novák Adam</v>
      </c>
      <c r="P112" s="3">
        <f t="shared" si="13"/>
        <v>0</v>
      </c>
      <c r="W112" s="34"/>
    </row>
    <row r="113" spans="1:23" x14ac:dyDescent="0.25">
      <c r="A113" s="13">
        <v>42791</v>
      </c>
      <c r="B113" s="14" t="s">
        <v>307</v>
      </c>
      <c r="C113" s="15" t="s">
        <v>13</v>
      </c>
      <c r="D113" s="15" t="s">
        <v>154</v>
      </c>
      <c r="E113" s="16" t="s">
        <v>175</v>
      </c>
      <c r="F113" s="16" t="s">
        <v>172</v>
      </c>
      <c r="G113" s="15">
        <v>5</v>
      </c>
      <c r="H113" s="14" t="s">
        <v>14</v>
      </c>
      <c r="I113" s="17" t="s">
        <v>176</v>
      </c>
      <c r="J113" s="15">
        <v>3</v>
      </c>
      <c r="K113" s="15">
        <v>0</v>
      </c>
      <c r="L113" s="15">
        <v>2</v>
      </c>
      <c r="M113" s="3">
        <f t="shared" si="10"/>
        <v>3</v>
      </c>
      <c r="N113" s="3">
        <f t="shared" si="12"/>
        <v>3</v>
      </c>
      <c r="O113" s="11" t="str">
        <f t="shared" si="11"/>
        <v>Čerchla Michal</v>
      </c>
      <c r="P113" s="3">
        <f t="shared" si="13"/>
        <v>6</v>
      </c>
      <c r="W113" s="34"/>
    </row>
    <row r="114" spans="1:23" x14ac:dyDescent="0.25">
      <c r="A114" s="13">
        <v>42791</v>
      </c>
      <c r="B114" s="14" t="s">
        <v>307</v>
      </c>
      <c r="C114" s="15" t="s">
        <v>13</v>
      </c>
      <c r="D114" s="15" t="s">
        <v>154</v>
      </c>
      <c r="E114" s="16" t="s">
        <v>340</v>
      </c>
      <c r="F114" s="16" t="s">
        <v>345</v>
      </c>
      <c r="G114" s="15" t="s">
        <v>173</v>
      </c>
      <c r="H114" s="14" t="s">
        <v>14</v>
      </c>
      <c r="I114" s="17" t="s">
        <v>176</v>
      </c>
      <c r="J114" s="15">
        <v>0</v>
      </c>
      <c r="K114" s="15">
        <v>0</v>
      </c>
      <c r="L114" s="15">
        <v>2</v>
      </c>
      <c r="M114" s="3">
        <f t="shared" si="10"/>
        <v>0</v>
      </c>
      <c r="N114" s="3">
        <f t="shared" si="12"/>
        <v>0</v>
      </c>
      <c r="O114" s="11" t="str">
        <f t="shared" si="11"/>
        <v>Caletka Petr</v>
      </c>
      <c r="P114" s="3">
        <f t="shared" si="13"/>
        <v>0</v>
      </c>
      <c r="W114" s="34"/>
    </row>
    <row r="115" spans="1:23" x14ac:dyDescent="0.25">
      <c r="A115" s="13">
        <v>42791</v>
      </c>
      <c r="B115" s="14" t="s">
        <v>307</v>
      </c>
      <c r="C115" s="15" t="s">
        <v>13</v>
      </c>
      <c r="D115" s="15" t="s">
        <v>154</v>
      </c>
      <c r="E115" s="16" t="s">
        <v>346</v>
      </c>
      <c r="F115" s="16" t="s">
        <v>347</v>
      </c>
      <c r="G115" s="15" t="s">
        <v>173</v>
      </c>
      <c r="H115" s="14" t="s">
        <v>14</v>
      </c>
      <c r="I115" s="17" t="s">
        <v>176</v>
      </c>
      <c r="J115" s="15">
        <v>0</v>
      </c>
      <c r="K115" s="15">
        <v>0</v>
      </c>
      <c r="L115" s="15">
        <v>2</v>
      </c>
      <c r="M115" s="3">
        <f t="shared" si="10"/>
        <v>0</v>
      </c>
      <c r="N115" s="3">
        <f t="shared" si="12"/>
        <v>0</v>
      </c>
      <c r="O115" s="11" t="str">
        <f t="shared" si="11"/>
        <v>Hegner Leoš</v>
      </c>
      <c r="P115" s="3">
        <f t="shared" si="13"/>
        <v>0</v>
      </c>
      <c r="W115" s="34"/>
    </row>
    <row r="116" spans="1:23" x14ac:dyDescent="0.25">
      <c r="A116" s="13">
        <v>42791</v>
      </c>
      <c r="B116" s="14" t="s">
        <v>307</v>
      </c>
      <c r="C116" s="15" t="s">
        <v>13</v>
      </c>
      <c r="D116" s="15" t="s">
        <v>154</v>
      </c>
      <c r="E116" s="16" t="s">
        <v>348</v>
      </c>
      <c r="F116" s="16" t="s">
        <v>159</v>
      </c>
      <c r="G116" s="15" t="s">
        <v>173</v>
      </c>
      <c r="H116" s="14" t="s">
        <v>14</v>
      </c>
      <c r="I116" s="17" t="s">
        <v>176</v>
      </c>
      <c r="J116" s="15">
        <v>1</v>
      </c>
      <c r="K116" s="15">
        <v>0</v>
      </c>
      <c r="L116" s="15">
        <v>1</v>
      </c>
      <c r="M116" s="3">
        <f t="shared" si="10"/>
        <v>0</v>
      </c>
      <c r="N116" s="3">
        <f t="shared" si="12"/>
        <v>1</v>
      </c>
      <c r="O116" s="11" t="str">
        <f t="shared" si="11"/>
        <v>Křenek Jakub</v>
      </c>
      <c r="P116" s="3">
        <f t="shared" si="13"/>
        <v>1</v>
      </c>
      <c r="W116" s="34"/>
    </row>
    <row r="117" spans="1:23" x14ac:dyDescent="0.25">
      <c r="A117" s="13">
        <v>42791</v>
      </c>
      <c r="B117" s="14" t="s">
        <v>307</v>
      </c>
      <c r="C117" s="15" t="s">
        <v>13</v>
      </c>
      <c r="D117" s="15" t="s">
        <v>154</v>
      </c>
      <c r="E117" s="16" t="s">
        <v>349</v>
      </c>
      <c r="F117" s="16" t="s">
        <v>195</v>
      </c>
      <c r="G117" s="15" t="s">
        <v>173</v>
      </c>
      <c r="H117" s="14" t="s">
        <v>14</v>
      </c>
      <c r="I117" s="17" t="s">
        <v>176</v>
      </c>
      <c r="J117" s="15">
        <v>0</v>
      </c>
      <c r="K117" s="15">
        <v>0</v>
      </c>
      <c r="L117" s="15">
        <v>1</v>
      </c>
      <c r="M117" s="3">
        <f t="shared" si="10"/>
        <v>0</v>
      </c>
      <c r="N117" s="3">
        <f t="shared" si="12"/>
        <v>0</v>
      </c>
      <c r="O117" s="11" t="str">
        <f t="shared" si="11"/>
        <v>Čech Jiří</v>
      </c>
      <c r="P117" s="3">
        <f t="shared" si="13"/>
        <v>0</v>
      </c>
      <c r="W117" s="34"/>
    </row>
    <row r="118" spans="1:23" x14ac:dyDescent="0.25">
      <c r="A118" s="13">
        <v>42791</v>
      </c>
      <c r="B118" s="14" t="s">
        <v>307</v>
      </c>
      <c r="C118" s="15" t="s">
        <v>13</v>
      </c>
      <c r="D118" s="15" t="s">
        <v>154</v>
      </c>
      <c r="E118" s="16" t="s">
        <v>350</v>
      </c>
      <c r="F118" s="16" t="s">
        <v>199</v>
      </c>
      <c r="G118" s="15" t="s">
        <v>173</v>
      </c>
      <c r="H118" s="14" t="s">
        <v>14</v>
      </c>
      <c r="I118" s="17" t="s">
        <v>176</v>
      </c>
      <c r="J118" s="15">
        <v>0</v>
      </c>
      <c r="K118" s="15">
        <v>0</v>
      </c>
      <c r="L118" s="15">
        <v>1</v>
      </c>
      <c r="M118" s="3">
        <f t="shared" si="10"/>
        <v>0</v>
      </c>
      <c r="N118" s="3">
        <f t="shared" si="12"/>
        <v>0</v>
      </c>
      <c r="O118" s="11" t="str">
        <f t="shared" si="11"/>
        <v>Wilkus Richard</v>
      </c>
      <c r="P118" s="3">
        <f t="shared" si="13"/>
        <v>0</v>
      </c>
      <c r="W118" s="34"/>
    </row>
    <row r="119" spans="1:23" x14ac:dyDescent="0.25">
      <c r="A119" s="13">
        <v>42791</v>
      </c>
      <c r="B119" s="14" t="s">
        <v>307</v>
      </c>
      <c r="C119" s="15" t="s">
        <v>13</v>
      </c>
      <c r="D119" s="15" t="s">
        <v>154</v>
      </c>
      <c r="E119" s="16" t="s">
        <v>351</v>
      </c>
      <c r="F119" s="16" t="s">
        <v>352</v>
      </c>
      <c r="G119" s="15" t="s">
        <v>173</v>
      </c>
      <c r="H119" s="14" t="s">
        <v>14</v>
      </c>
      <c r="I119" s="17" t="s">
        <v>353</v>
      </c>
      <c r="J119" s="15">
        <v>0</v>
      </c>
      <c r="K119" s="15">
        <v>0</v>
      </c>
      <c r="L119" s="15">
        <v>1</v>
      </c>
      <c r="M119" s="3">
        <f t="shared" si="10"/>
        <v>0</v>
      </c>
      <c r="N119" s="3">
        <f t="shared" si="12"/>
        <v>0</v>
      </c>
      <c r="O119" s="11" t="str">
        <f t="shared" si="11"/>
        <v>Vojkovský Dalibor</v>
      </c>
      <c r="P119" s="3">
        <f t="shared" si="13"/>
        <v>0</v>
      </c>
      <c r="W119" s="34"/>
    </row>
    <row r="120" spans="1:23" x14ac:dyDescent="0.25">
      <c r="A120" s="13">
        <v>42791</v>
      </c>
      <c r="B120" s="14" t="s">
        <v>307</v>
      </c>
      <c r="C120" s="15" t="s">
        <v>13</v>
      </c>
      <c r="D120" s="15" t="s">
        <v>154</v>
      </c>
      <c r="E120" s="16" t="s">
        <v>355</v>
      </c>
      <c r="F120" s="16" t="s">
        <v>199</v>
      </c>
      <c r="G120" s="15" t="s">
        <v>173</v>
      </c>
      <c r="H120" s="14" t="s">
        <v>14</v>
      </c>
      <c r="I120" s="17" t="s">
        <v>353</v>
      </c>
      <c r="J120" s="15">
        <v>0</v>
      </c>
      <c r="K120" s="15">
        <v>0</v>
      </c>
      <c r="L120" s="15">
        <v>1</v>
      </c>
      <c r="M120" s="3">
        <f t="shared" si="10"/>
        <v>0</v>
      </c>
      <c r="N120" s="3">
        <f t="shared" si="12"/>
        <v>0</v>
      </c>
      <c r="O120" s="11" t="str">
        <f t="shared" si="11"/>
        <v>Náplava Richard</v>
      </c>
      <c r="P120" s="3">
        <f t="shared" si="13"/>
        <v>0</v>
      </c>
      <c r="W120" s="34"/>
    </row>
    <row r="121" spans="1:23" x14ac:dyDescent="0.25">
      <c r="A121" s="13">
        <v>42791</v>
      </c>
      <c r="B121" s="14" t="s">
        <v>307</v>
      </c>
      <c r="C121" s="15" t="s">
        <v>13</v>
      </c>
      <c r="D121" s="15" t="s">
        <v>154</v>
      </c>
      <c r="E121" s="16" t="s">
        <v>356</v>
      </c>
      <c r="F121" s="16" t="s">
        <v>186</v>
      </c>
      <c r="G121" s="15">
        <v>7</v>
      </c>
      <c r="H121" s="14" t="s">
        <v>14</v>
      </c>
      <c r="I121" s="17" t="s">
        <v>354</v>
      </c>
      <c r="J121" s="15">
        <v>0</v>
      </c>
      <c r="K121" s="15">
        <v>0</v>
      </c>
      <c r="L121" s="15">
        <v>2</v>
      </c>
      <c r="M121" s="3">
        <f t="shared" si="10"/>
        <v>2</v>
      </c>
      <c r="N121" s="3">
        <f t="shared" si="12"/>
        <v>0</v>
      </c>
      <c r="O121" s="11" t="str">
        <f t="shared" si="11"/>
        <v>Fulneček Šimon</v>
      </c>
      <c r="P121" s="3">
        <f t="shared" si="13"/>
        <v>2</v>
      </c>
      <c r="W121" s="34"/>
    </row>
    <row r="122" spans="1:23" x14ac:dyDescent="0.25">
      <c r="A122" s="13">
        <v>42791</v>
      </c>
      <c r="B122" s="14" t="s">
        <v>307</v>
      </c>
      <c r="C122" s="15" t="s">
        <v>13</v>
      </c>
      <c r="D122" s="15" t="s">
        <v>154</v>
      </c>
      <c r="E122" s="16" t="s">
        <v>357</v>
      </c>
      <c r="F122" s="16" t="s">
        <v>162</v>
      </c>
      <c r="G122" s="15">
        <v>5</v>
      </c>
      <c r="H122" s="14" t="s">
        <v>14</v>
      </c>
      <c r="I122" s="17" t="s">
        <v>354</v>
      </c>
      <c r="J122" s="15">
        <v>2</v>
      </c>
      <c r="K122" s="15">
        <v>0</v>
      </c>
      <c r="L122" s="15">
        <v>2</v>
      </c>
      <c r="M122" s="3">
        <f t="shared" si="10"/>
        <v>3</v>
      </c>
      <c r="N122" s="3">
        <f t="shared" si="12"/>
        <v>2</v>
      </c>
      <c r="O122" s="11" t="str">
        <f t="shared" si="11"/>
        <v>Horák Adam</v>
      </c>
      <c r="P122" s="3">
        <f t="shared" si="13"/>
        <v>5</v>
      </c>
      <c r="W122" s="34"/>
    </row>
    <row r="123" spans="1:23" x14ac:dyDescent="0.25">
      <c r="A123" s="13">
        <v>42791</v>
      </c>
      <c r="B123" s="14" t="s">
        <v>307</v>
      </c>
      <c r="C123" s="15" t="s">
        <v>13</v>
      </c>
      <c r="D123" s="15" t="s">
        <v>154</v>
      </c>
      <c r="E123" s="16" t="s">
        <v>213</v>
      </c>
      <c r="F123" s="16" t="s">
        <v>214</v>
      </c>
      <c r="G123" s="15">
        <v>1</v>
      </c>
      <c r="H123" s="14" t="s">
        <v>84</v>
      </c>
      <c r="I123" s="17" t="s">
        <v>215</v>
      </c>
      <c r="J123" s="15">
        <v>4</v>
      </c>
      <c r="K123" s="15">
        <v>0</v>
      </c>
      <c r="L123" s="15">
        <v>0</v>
      </c>
      <c r="M123" s="3">
        <f t="shared" si="10"/>
        <v>10</v>
      </c>
      <c r="N123" s="3">
        <f t="shared" si="12"/>
        <v>4</v>
      </c>
      <c r="O123" s="11" t="str">
        <f t="shared" si="11"/>
        <v>Václavková Tereza</v>
      </c>
      <c r="P123" s="3">
        <f t="shared" si="13"/>
        <v>14</v>
      </c>
      <c r="W123" s="34"/>
    </row>
    <row r="124" spans="1:23" x14ac:dyDescent="0.25">
      <c r="A124" s="13">
        <v>42791</v>
      </c>
      <c r="B124" s="14" t="s">
        <v>307</v>
      </c>
      <c r="C124" s="15" t="s">
        <v>13</v>
      </c>
      <c r="D124" s="15" t="s">
        <v>154</v>
      </c>
      <c r="E124" s="16" t="s">
        <v>210</v>
      </c>
      <c r="F124" s="16" t="s">
        <v>211</v>
      </c>
      <c r="G124" s="15">
        <v>7</v>
      </c>
      <c r="H124" s="14" t="s">
        <v>84</v>
      </c>
      <c r="I124" s="17" t="s">
        <v>236</v>
      </c>
      <c r="J124" s="15">
        <v>2</v>
      </c>
      <c r="K124" s="15">
        <v>0</v>
      </c>
      <c r="L124" s="15">
        <v>2</v>
      </c>
      <c r="M124" s="3">
        <f t="shared" si="10"/>
        <v>2</v>
      </c>
      <c r="N124" s="3">
        <f t="shared" si="12"/>
        <v>2</v>
      </c>
      <c r="O124" s="11" t="str">
        <f t="shared" si="11"/>
        <v>Kokešová Alexandra</v>
      </c>
      <c r="P124" s="3">
        <f t="shared" si="13"/>
        <v>4</v>
      </c>
      <c r="W124" s="34"/>
    </row>
    <row r="125" spans="1:23" x14ac:dyDescent="0.25">
      <c r="A125" s="13">
        <v>42791</v>
      </c>
      <c r="B125" s="14" t="s">
        <v>307</v>
      </c>
      <c r="C125" s="15" t="s">
        <v>13</v>
      </c>
      <c r="D125" s="15" t="s">
        <v>154</v>
      </c>
      <c r="E125" s="16" t="s">
        <v>358</v>
      </c>
      <c r="F125" s="16" t="s">
        <v>359</v>
      </c>
      <c r="G125" s="15" t="s">
        <v>173</v>
      </c>
      <c r="H125" s="14" t="s">
        <v>84</v>
      </c>
      <c r="I125" s="17" t="s">
        <v>182</v>
      </c>
      <c r="J125" s="15">
        <v>0</v>
      </c>
      <c r="K125" s="15">
        <v>0</v>
      </c>
      <c r="L125" s="15">
        <v>1</v>
      </c>
      <c r="M125" s="3">
        <f t="shared" si="10"/>
        <v>0</v>
      </c>
      <c r="N125" s="3">
        <f t="shared" si="12"/>
        <v>0</v>
      </c>
      <c r="O125" s="11" t="str">
        <f t="shared" si="11"/>
        <v>Otáhalová Magdalena</v>
      </c>
      <c r="P125" s="3">
        <f t="shared" si="13"/>
        <v>0</v>
      </c>
      <c r="W125" s="34"/>
    </row>
    <row r="126" spans="1:23" x14ac:dyDescent="0.25">
      <c r="A126" s="13">
        <v>42791</v>
      </c>
      <c r="B126" s="14" t="s">
        <v>307</v>
      </c>
      <c r="C126" s="15" t="s">
        <v>13</v>
      </c>
      <c r="D126" s="15" t="s">
        <v>154</v>
      </c>
      <c r="E126" s="16" t="s">
        <v>208</v>
      </c>
      <c r="F126" s="16" t="s">
        <v>209</v>
      </c>
      <c r="G126" s="15" t="s">
        <v>173</v>
      </c>
      <c r="H126" s="14" t="s">
        <v>84</v>
      </c>
      <c r="I126" s="17" t="s">
        <v>182</v>
      </c>
      <c r="J126" s="15">
        <v>0</v>
      </c>
      <c r="K126" s="15">
        <v>0</v>
      </c>
      <c r="L126" s="15">
        <v>2</v>
      </c>
      <c r="M126" s="3">
        <f t="shared" si="10"/>
        <v>0</v>
      </c>
      <c r="N126" s="3">
        <f t="shared" si="12"/>
        <v>0</v>
      </c>
      <c r="O126" s="11" t="str">
        <f t="shared" si="11"/>
        <v>Benáčková Denisa</v>
      </c>
      <c r="P126" s="3">
        <f t="shared" si="13"/>
        <v>0</v>
      </c>
      <c r="W126" s="34"/>
    </row>
    <row r="127" spans="1:23" x14ac:dyDescent="0.25">
      <c r="A127" s="13">
        <v>42791</v>
      </c>
      <c r="B127" s="14" t="s">
        <v>307</v>
      </c>
      <c r="C127" s="15" t="s">
        <v>13</v>
      </c>
      <c r="D127" s="15" t="s">
        <v>154</v>
      </c>
      <c r="E127" s="16" t="s">
        <v>205</v>
      </c>
      <c r="F127" s="16" t="s">
        <v>206</v>
      </c>
      <c r="G127" s="15">
        <v>7</v>
      </c>
      <c r="H127" s="14" t="s">
        <v>84</v>
      </c>
      <c r="I127" s="17" t="s">
        <v>207</v>
      </c>
      <c r="J127" s="15">
        <v>0</v>
      </c>
      <c r="K127" s="15">
        <v>0</v>
      </c>
      <c r="L127" s="15">
        <v>2</v>
      </c>
      <c r="M127" s="3">
        <f t="shared" si="10"/>
        <v>2</v>
      </c>
      <c r="N127" s="3">
        <f t="shared" si="12"/>
        <v>0</v>
      </c>
      <c r="O127" s="11" t="str">
        <f t="shared" si="11"/>
        <v>Čerchlová Markéta</v>
      </c>
      <c r="P127" s="3">
        <f t="shared" si="13"/>
        <v>2</v>
      </c>
      <c r="W127" s="34"/>
    </row>
    <row r="128" spans="1:23" x14ac:dyDescent="0.25">
      <c r="A128" s="13">
        <v>42791</v>
      </c>
      <c r="B128" s="14" t="s">
        <v>307</v>
      </c>
      <c r="C128" s="15" t="s">
        <v>13</v>
      </c>
      <c r="D128" s="15" t="s">
        <v>154</v>
      </c>
      <c r="E128" s="16" t="s">
        <v>360</v>
      </c>
      <c r="F128" s="16" t="s">
        <v>361</v>
      </c>
      <c r="G128" s="15" t="s">
        <v>173</v>
      </c>
      <c r="H128" s="14" t="s">
        <v>84</v>
      </c>
      <c r="I128" s="17" t="s">
        <v>207</v>
      </c>
      <c r="J128" s="15">
        <v>0</v>
      </c>
      <c r="K128" s="15">
        <v>0</v>
      </c>
      <c r="L128" s="15">
        <v>2</v>
      </c>
      <c r="M128" s="3">
        <f t="shared" si="10"/>
        <v>0</v>
      </c>
      <c r="N128" s="3">
        <f t="shared" si="12"/>
        <v>0</v>
      </c>
      <c r="O128" s="11" t="str">
        <f t="shared" si="11"/>
        <v>Neumannová Karolína</v>
      </c>
      <c r="P128" s="3">
        <f t="shared" si="13"/>
        <v>0</v>
      </c>
      <c r="W128" s="34"/>
    </row>
    <row r="129" spans="1:23" x14ac:dyDescent="0.25">
      <c r="A129" s="13">
        <v>42791</v>
      </c>
      <c r="B129" s="14" t="s">
        <v>307</v>
      </c>
      <c r="C129" s="15" t="s">
        <v>13</v>
      </c>
      <c r="D129" s="15" t="s">
        <v>154</v>
      </c>
      <c r="E129" s="16" t="s">
        <v>171</v>
      </c>
      <c r="F129" s="16" t="s">
        <v>203</v>
      </c>
      <c r="G129" s="15">
        <v>1</v>
      </c>
      <c r="H129" s="14" t="s">
        <v>15</v>
      </c>
      <c r="I129" s="17" t="s">
        <v>174</v>
      </c>
      <c r="J129" s="15">
        <v>4</v>
      </c>
      <c r="K129" s="15">
        <v>0</v>
      </c>
      <c r="L129" s="15">
        <v>0</v>
      </c>
      <c r="M129" s="3">
        <f t="shared" si="10"/>
        <v>10</v>
      </c>
      <c r="N129" s="3">
        <f t="shared" si="12"/>
        <v>4</v>
      </c>
      <c r="O129" s="11" t="str">
        <f t="shared" si="11"/>
        <v>Meixner Tomáš</v>
      </c>
      <c r="P129" s="3">
        <f t="shared" si="13"/>
        <v>14</v>
      </c>
      <c r="W129" s="34"/>
    </row>
    <row r="130" spans="1:23" x14ac:dyDescent="0.25">
      <c r="A130" s="13">
        <v>42791</v>
      </c>
      <c r="B130" s="14" t="s">
        <v>307</v>
      </c>
      <c r="C130" s="15" t="s">
        <v>13</v>
      </c>
      <c r="D130" s="15" t="s">
        <v>154</v>
      </c>
      <c r="E130" s="16" t="s">
        <v>362</v>
      </c>
      <c r="F130" s="16" t="s">
        <v>363</v>
      </c>
      <c r="G130" s="15">
        <v>7</v>
      </c>
      <c r="H130" s="14" t="s">
        <v>15</v>
      </c>
      <c r="I130" s="17" t="s">
        <v>174</v>
      </c>
      <c r="J130" s="15">
        <v>2</v>
      </c>
      <c r="K130" s="15">
        <v>0</v>
      </c>
      <c r="L130" s="15">
        <v>2</v>
      </c>
      <c r="M130" s="3">
        <f t="shared" ref="M130:M193" si="17">IF(ISNA(VLOOKUP(C130&amp;G130,$V$3:$W$92,2,FALSE)),0,VLOOKUP(C130&amp;G130,$V$3:$W$92,2,FALSE))</f>
        <v>2</v>
      </c>
      <c r="N130" s="3">
        <f t="shared" si="12"/>
        <v>2</v>
      </c>
      <c r="O130" s="11" t="str">
        <f t="shared" ref="O130:O193" si="18">E130&amp;" "&amp;F130</f>
        <v>Fráňa Patrik</v>
      </c>
      <c r="P130" s="3">
        <f t="shared" si="13"/>
        <v>4</v>
      </c>
      <c r="W130" s="34"/>
    </row>
    <row r="131" spans="1:23" x14ac:dyDescent="0.25">
      <c r="A131" s="13">
        <v>42791</v>
      </c>
      <c r="B131" s="14" t="s">
        <v>307</v>
      </c>
      <c r="C131" s="15" t="s">
        <v>13</v>
      </c>
      <c r="D131" s="15" t="s">
        <v>154</v>
      </c>
      <c r="E131" s="16" t="s">
        <v>183</v>
      </c>
      <c r="F131" s="16" t="s">
        <v>184</v>
      </c>
      <c r="G131" s="15" t="s">
        <v>173</v>
      </c>
      <c r="H131" s="14" t="s">
        <v>15</v>
      </c>
      <c r="I131" s="17" t="s">
        <v>169</v>
      </c>
      <c r="J131" s="15">
        <v>2</v>
      </c>
      <c r="K131" s="15">
        <v>0</v>
      </c>
      <c r="L131" s="15">
        <v>2</v>
      </c>
      <c r="M131" s="3">
        <f t="shared" si="17"/>
        <v>0</v>
      </c>
      <c r="N131" s="3">
        <f t="shared" ref="N131:N194" si="19">IF(D131="d",SUM(J131*2,K131),J131)</f>
        <v>2</v>
      </c>
      <c r="O131" s="11" t="str">
        <f t="shared" si="18"/>
        <v>Tycar Štěpán</v>
      </c>
      <c r="P131" s="3">
        <f t="shared" ref="P131:P194" si="20">SUM(M131,N131)</f>
        <v>2</v>
      </c>
      <c r="W131" s="34"/>
    </row>
    <row r="132" spans="1:23" x14ac:dyDescent="0.25">
      <c r="A132" s="13">
        <v>42791</v>
      </c>
      <c r="B132" s="14" t="s">
        <v>307</v>
      </c>
      <c r="C132" s="15" t="s">
        <v>13</v>
      </c>
      <c r="D132" s="15" t="s">
        <v>154</v>
      </c>
      <c r="E132" s="16" t="s">
        <v>364</v>
      </c>
      <c r="F132" s="16" t="s">
        <v>184</v>
      </c>
      <c r="G132" s="15" t="s">
        <v>173</v>
      </c>
      <c r="H132" s="14" t="s">
        <v>15</v>
      </c>
      <c r="I132" s="17" t="s">
        <v>169</v>
      </c>
      <c r="J132" s="15">
        <v>0</v>
      </c>
      <c r="K132" s="15">
        <v>0</v>
      </c>
      <c r="L132" s="15">
        <v>1</v>
      </c>
      <c r="M132" s="3">
        <f t="shared" si="17"/>
        <v>0</v>
      </c>
      <c r="N132" s="3">
        <f t="shared" si="19"/>
        <v>0</v>
      </c>
      <c r="O132" s="11" t="str">
        <f t="shared" si="18"/>
        <v>Líbenek Štěpán</v>
      </c>
      <c r="P132" s="3">
        <f t="shared" si="20"/>
        <v>0</v>
      </c>
      <c r="W132" s="34"/>
    </row>
    <row r="133" spans="1:23" x14ac:dyDescent="0.25">
      <c r="A133" s="13">
        <v>42791</v>
      </c>
      <c r="B133" s="14" t="s">
        <v>307</v>
      </c>
      <c r="C133" s="15" t="s">
        <v>13</v>
      </c>
      <c r="D133" s="15" t="s">
        <v>154</v>
      </c>
      <c r="E133" s="16" t="s">
        <v>192</v>
      </c>
      <c r="F133" s="16" t="s">
        <v>193</v>
      </c>
      <c r="G133" s="15">
        <v>7</v>
      </c>
      <c r="H133" s="14" t="s">
        <v>15</v>
      </c>
      <c r="I133" s="17" t="s">
        <v>169</v>
      </c>
      <c r="J133" s="15">
        <v>4</v>
      </c>
      <c r="K133" s="15">
        <v>0</v>
      </c>
      <c r="L133" s="15">
        <v>2</v>
      </c>
      <c r="M133" s="3">
        <f t="shared" si="17"/>
        <v>2</v>
      </c>
      <c r="N133" s="3">
        <f t="shared" si="19"/>
        <v>4</v>
      </c>
      <c r="O133" s="11" t="str">
        <f t="shared" si="18"/>
        <v>Bulka Vojtěch</v>
      </c>
      <c r="P133" s="3">
        <f t="shared" si="20"/>
        <v>6</v>
      </c>
      <c r="W133" s="34"/>
    </row>
    <row r="134" spans="1:23" x14ac:dyDescent="0.25">
      <c r="A134" s="13">
        <v>42791</v>
      </c>
      <c r="B134" s="14" t="s">
        <v>307</v>
      </c>
      <c r="C134" s="15" t="s">
        <v>13</v>
      </c>
      <c r="D134" s="15" t="s">
        <v>154</v>
      </c>
      <c r="E134" s="16" t="s">
        <v>196</v>
      </c>
      <c r="F134" s="16" t="s">
        <v>197</v>
      </c>
      <c r="G134" s="15" t="s">
        <v>173</v>
      </c>
      <c r="H134" s="14" t="s">
        <v>15</v>
      </c>
      <c r="I134" s="17" t="s">
        <v>169</v>
      </c>
      <c r="J134" s="15">
        <v>0</v>
      </c>
      <c r="K134" s="15">
        <v>0</v>
      </c>
      <c r="L134" s="15">
        <v>2</v>
      </c>
      <c r="M134" s="3">
        <f t="shared" si="17"/>
        <v>0</v>
      </c>
      <c r="N134" s="3">
        <f t="shared" si="19"/>
        <v>0</v>
      </c>
      <c r="O134" s="11" t="str">
        <f t="shared" si="18"/>
        <v>Kunc Matěj</v>
      </c>
      <c r="P134" s="3">
        <f t="shared" si="20"/>
        <v>0</v>
      </c>
      <c r="W134" s="34"/>
    </row>
    <row r="135" spans="1:23" x14ac:dyDescent="0.25">
      <c r="A135" s="13">
        <v>42791</v>
      </c>
      <c r="B135" s="14" t="s">
        <v>307</v>
      </c>
      <c r="C135" s="15" t="s">
        <v>13</v>
      </c>
      <c r="D135" s="15" t="s">
        <v>154</v>
      </c>
      <c r="E135" s="16" t="s">
        <v>365</v>
      </c>
      <c r="F135" s="16" t="s">
        <v>197</v>
      </c>
      <c r="G135" s="15" t="s">
        <v>173</v>
      </c>
      <c r="H135" s="14" t="s">
        <v>15</v>
      </c>
      <c r="I135" s="17" t="s">
        <v>169</v>
      </c>
      <c r="J135" s="15">
        <v>0</v>
      </c>
      <c r="K135" s="15">
        <v>0</v>
      </c>
      <c r="L135" s="15">
        <v>1</v>
      </c>
      <c r="M135" s="3">
        <f t="shared" si="17"/>
        <v>0</v>
      </c>
      <c r="N135" s="3">
        <f t="shared" si="19"/>
        <v>0</v>
      </c>
      <c r="O135" s="11" t="str">
        <f t="shared" si="18"/>
        <v>Hisem Matěj</v>
      </c>
      <c r="P135" s="3">
        <f t="shared" si="20"/>
        <v>0</v>
      </c>
      <c r="W135" s="34"/>
    </row>
    <row r="136" spans="1:23" x14ac:dyDescent="0.25">
      <c r="A136" s="13">
        <v>42791</v>
      </c>
      <c r="B136" s="14" t="s">
        <v>307</v>
      </c>
      <c r="C136" s="15" t="s">
        <v>13</v>
      </c>
      <c r="D136" s="15" t="s">
        <v>154</v>
      </c>
      <c r="E136" s="16" t="s">
        <v>366</v>
      </c>
      <c r="F136" s="16" t="s">
        <v>217</v>
      </c>
      <c r="G136" s="15" t="s">
        <v>173</v>
      </c>
      <c r="H136" s="14" t="s">
        <v>15</v>
      </c>
      <c r="I136" s="17" t="s">
        <v>169</v>
      </c>
      <c r="J136" s="15">
        <v>0</v>
      </c>
      <c r="K136" s="15">
        <v>0</v>
      </c>
      <c r="L136" s="15">
        <v>1</v>
      </c>
      <c r="M136" s="3">
        <f t="shared" si="17"/>
        <v>0</v>
      </c>
      <c r="N136" s="3">
        <f t="shared" si="19"/>
        <v>0</v>
      </c>
      <c r="O136" s="11" t="str">
        <f t="shared" si="18"/>
        <v>Matýsek Jan</v>
      </c>
      <c r="P136" s="3">
        <f t="shared" si="20"/>
        <v>0</v>
      </c>
      <c r="W136" s="34"/>
    </row>
    <row r="137" spans="1:23" x14ac:dyDescent="0.25">
      <c r="A137" s="13">
        <v>42791</v>
      </c>
      <c r="B137" s="14" t="s">
        <v>307</v>
      </c>
      <c r="C137" s="15" t="s">
        <v>13</v>
      </c>
      <c r="D137" s="15" t="s">
        <v>154</v>
      </c>
      <c r="E137" s="25" t="s">
        <v>190</v>
      </c>
      <c r="F137" s="16" t="s">
        <v>191</v>
      </c>
      <c r="G137" s="15" t="s">
        <v>173</v>
      </c>
      <c r="H137" s="14" t="s">
        <v>15</v>
      </c>
      <c r="I137" s="17" t="s">
        <v>176</v>
      </c>
      <c r="J137" s="15">
        <v>1</v>
      </c>
      <c r="K137" s="15">
        <v>0</v>
      </c>
      <c r="L137" s="15">
        <v>1</v>
      </c>
      <c r="M137" s="3">
        <f t="shared" si="17"/>
        <v>0</v>
      </c>
      <c r="N137" s="3">
        <f t="shared" si="19"/>
        <v>1</v>
      </c>
      <c r="O137" s="11" t="str">
        <f t="shared" si="18"/>
        <v>Kolář Daniel</v>
      </c>
      <c r="P137" s="3">
        <f t="shared" si="20"/>
        <v>1</v>
      </c>
      <c r="W137" s="34"/>
    </row>
    <row r="138" spans="1:23" x14ac:dyDescent="0.25">
      <c r="A138" s="13">
        <v>42791</v>
      </c>
      <c r="B138" s="14" t="s">
        <v>307</v>
      </c>
      <c r="C138" s="15" t="s">
        <v>13</v>
      </c>
      <c r="D138" s="15" t="s">
        <v>154</v>
      </c>
      <c r="E138" s="16" t="s">
        <v>194</v>
      </c>
      <c r="F138" s="16" t="s">
        <v>195</v>
      </c>
      <c r="G138" s="15" t="s">
        <v>173</v>
      </c>
      <c r="H138" s="14" t="s">
        <v>15</v>
      </c>
      <c r="I138" s="17" t="s">
        <v>176</v>
      </c>
      <c r="J138" s="15">
        <v>0</v>
      </c>
      <c r="K138" s="15">
        <v>0</v>
      </c>
      <c r="L138" s="15">
        <v>1</v>
      </c>
      <c r="M138" s="3">
        <f t="shared" si="17"/>
        <v>0</v>
      </c>
      <c r="N138" s="3">
        <f t="shared" si="19"/>
        <v>0</v>
      </c>
      <c r="O138" s="11" t="str">
        <f t="shared" si="18"/>
        <v>Lindovský Jiří</v>
      </c>
      <c r="P138" s="3">
        <f t="shared" si="20"/>
        <v>0</v>
      </c>
      <c r="W138" s="34"/>
    </row>
    <row r="139" spans="1:23" x14ac:dyDescent="0.25">
      <c r="A139" s="13">
        <v>42791</v>
      </c>
      <c r="B139" s="14" t="s">
        <v>307</v>
      </c>
      <c r="C139" s="15" t="s">
        <v>13</v>
      </c>
      <c r="D139" s="15" t="s">
        <v>154</v>
      </c>
      <c r="E139" s="16" t="s">
        <v>198</v>
      </c>
      <c r="F139" s="16" t="s">
        <v>199</v>
      </c>
      <c r="G139" s="15" t="s">
        <v>173</v>
      </c>
      <c r="H139" s="14" t="s">
        <v>15</v>
      </c>
      <c r="I139" s="17" t="s">
        <v>176</v>
      </c>
      <c r="J139" s="15">
        <v>0</v>
      </c>
      <c r="K139" s="15">
        <v>0</v>
      </c>
      <c r="L139" s="15">
        <v>1</v>
      </c>
      <c r="M139" s="3">
        <f t="shared" si="17"/>
        <v>0</v>
      </c>
      <c r="N139" s="3">
        <f t="shared" si="19"/>
        <v>0</v>
      </c>
      <c r="O139" s="11" t="str">
        <f t="shared" si="18"/>
        <v>Freiwald Richard</v>
      </c>
      <c r="P139" s="3">
        <f t="shared" si="20"/>
        <v>0</v>
      </c>
      <c r="W139" s="34"/>
    </row>
    <row r="140" spans="1:23" x14ac:dyDescent="0.25">
      <c r="A140" s="13">
        <v>42791</v>
      </c>
      <c r="B140" s="14" t="s">
        <v>307</v>
      </c>
      <c r="C140" s="15" t="s">
        <v>13</v>
      </c>
      <c r="D140" s="15" t="s">
        <v>154</v>
      </c>
      <c r="E140" s="16" t="s">
        <v>185</v>
      </c>
      <c r="F140" s="16" t="s">
        <v>186</v>
      </c>
      <c r="G140" s="15" t="s">
        <v>173</v>
      </c>
      <c r="H140" s="14" t="s">
        <v>15</v>
      </c>
      <c r="I140" s="17" t="s">
        <v>176</v>
      </c>
      <c r="J140" s="15">
        <v>0</v>
      </c>
      <c r="K140" s="15">
        <v>0</v>
      </c>
      <c r="L140" s="15">
        <v>1</v>
      </c>
      <c r="M140" s="3">
        <f t="shared" si="17"/>
        <v>0</v>
      </c>
      <c r="N140" s="3">
        <f t="shared" si="19"/>
        <v>0</v>
      </c>
      <c r="O140" s="11" t="str">
        <f t="shared" si="18"/>
        <v>Křížek Šimon</v>
      </c>
      <c r="P140" s="3">
        <f t="shared" si="20"/>
        <v>0</v>
      </c>
      <c r="W140" s="34"/>
    </row>
    <row r="141" spans="1:23" x14ac:dyDescent="0.25">
      <c r="A141" s="13">
        <v>42791</v>
      </c>
      <c r="B141" s="14" t="s">
        <v>307</v>
      </c>
      <c r="C141" s="15" t="s">
        <v>13</v>
      </c>
      <c r="D141" s="15" t="s">
        <v>154</v>
      </c>
      <c r="E141" s="16" t="s">
        <v>367</v>
      </c>
      <c r="F141" s="16" t="s">
        <v>168</v>
      </c>
      <c r="G141" s="15" t="s">
        <v>173</v>
      </c>
      <c r="H141" s="14" t="s">
        <v>15</v>
      </c>
      <c r="I141" s="17" t="s">
        <v>176</v>
      </c>
      <c r="J141" s="15">
        <v>2</v>
      </c>
      <c r="K141" s="15">
        <v>0</v>
      </c>
      <c r="L141" s="15">
        <v>2</v>
      </c>
      <c r="M141" s="3">
        <f t="shared" si="17"/>
        <v>0</v>
      </c>
      <c r="N141" s="3">
        <f t="shared" si="19"/>
        <v>2</v>
      </c>
      <c r="O141" s="11" t="str">
        <f t="shared" si="18"/>
        <v>Malaczynski Filip</v>
      </c>
      <c r="P141" s="3">
        <f t="shared" si="20"/>
        <v>2</v>
      </c>
      <c r="W141" s="34"/>
    </row>
    <row r="142" spans="1:23" x14ac:dyDescent="0.25">
      <c r="A142" s="13">
        <v>42791</v>
      </c>
      <c r="B142" s="14" t="s">
        <v>307</v>
      </c>
      <c r="C142" s="15" t="s">
        <v>13</v>
      </c>
      <c r="D142" s="15" t="s">
        <v>154</v>
      </c>
      <c r="E142" s="16" t="s">
        <v>368</v>
      </c>
      <c r="F142" s="16" t="s">
        <v>162</v>
      </c>
      <c r="G142" s="15" t="s">
        <v>173</v>
      </c>
      <c r="H142" s="14" t="s">
        <v>15</v>
      </c>
      <c r="I142" s="17" t="s">
        <v>176</v>
      </c>
      <c r="J142" s="15">
        <v>0</v>
      </c>
      <c r="K142" s="15">
        <v>0</v>
      </c>
      <c r="L142" s="15">
        <v>1</v>
      </c>
      <c r="M142" s="3">
        <f t="shared" si="17"/>
        <v>0</v>
      </c>
      <c r="N142" s="3">
        <f t="shared" si="19"/>
        <v>0</v>
      </c>
      <c r="O142" s="11" t="str">
        <f t="shared" si="18"/>
        <v>Boháč Adam</v>
      </c>
      <c r="P142" s="3">
        <f t="shared" si="20"/>
        <v>0</v>
      </c>
      <c r="W142" s="34"/>
    </row>
    <row r="143" spans="1:23" x14ac:dyDescent="0.25">
      <c r="A143" s="13">
        <v>42791</v>
      </c>
      <c r="B143" s="14" t="s">
        <v>307</v>
      </c>
      <c r="C143" s="15" t="s">
        <v>13</v>
      </c>
      <c r="D143" s="15" t="s">
        <v>154</v>
      </c>
      <c r="E143" s="16" t="s">
        <v>202</v>
      </c>
      <c r="F143" s="16" t="s">
        <v>203</v>
      </c>
      <c r="G143" s="15" t="s">
        <v>173</v>
      </c>
      <c r="H143" s="14" t="s">
        <v>15</v>
      </c>
      <c r="I143" s="17" t="s">
        <v>204</v>
      </c>
      <c r="J143" s="15">
        <v>0</v>
      </c>
      <c r="K143" s="15">
        <v>0</v>
      </c>
      <c r="L143" s="15">
        <v>1</v>
      </c>
      <c r="M143" s="3">
        <f t="shared" si="17"/>
        <v>0</v>
      </c>
      <c r="N143" s="3">
        <f t="shared" si="19"/>
        <v>0</v>
      </c>
      <c r="O143" s="11" t="str">
        <f t="shared" si="18"/>
        <v>Turčínek Tomáš</v>
      </c>
      <c r="P143" s="3">
        <f t="shared" si="20"/>
        <v>0</v>
      </c>
      <c r="W143" s="34"/>
    </row>
    <row r="144" spans="1:23" x14ac:dyDescent="0.25">
      <c r="A144" s="13">
        <v>42791</v>
      </c>
      <c r="B144" s="14" t="s">
        <v>307</v>
      </c>
      <c r="C144" s="15" t="s">
        <v>13</v>
      </c>
      <c r="D144" s="15" t="s">
        <v>154</v>
      </c>
      <c r="E144" s="16" t="s">
        <v>187</v>
      </c>
      <c r="F144" s="16" t="s">
        <v>188</v>
      </c>
      <c r="G144" s="15">
        <v>2</v>
      </c>
      <c r="H144" s="14" t="s">
        <v>15</v>
      </c>
      <c r="I144" s="17" t="s">
        <v>189</v>
      </c>
      <c r="J144" s="15">
        <v>3</v>
      </c>
      <c r="K144" s="15">
        <v>0</v>
      </c>
      <c r="L144" s="15">
        <v>1</v>
      </c>
      <c r="M144" s="3">
        <f t="shared" si="17"/>
        <v>7</v>
      </c>
      <c r="N144" s="3">
        <f t="shared" si="19"/>
        <v>3</v>
      </c>
      <c r="O144" s="11" t="str">
        <f t="shared" si="18"/>
        <v>Motyka Dominik</v>
      </c>
      <c r="P144" s="3">
        <f t="shared" si="20"/>
        <v>10</v>
      </c>
      <c r="W144" s="34"/>
    </row>
    <row r="145" spans="1:23" x14ac:dyDescent="0.25">
      <c r="A145" s="13">
        <v>42784</v>
      </c>
      <c r="B145" s="14" t="s">
        <v>306</v>
      </c>
      <c r="C145" s="15" t="s">
        <v>54</v>
      </c>
      <c r="D145" s="15" t="s">
        <v>154</v>
      </c>
      <c r="E145" s="16" t="s">
        <v>194</v>
      </c>
      <c r="F145" s="16" t="s">
        <v>195</v>
      </c>
      <c r="G145" s="15" t="s">
        <v>173</v>
      </c>
      <c r="H145" s="14" t="s">
        <v>15</v>
      </c>
      <c r="I145" s="17" t="s">
        <v>176</v>
      </c>
      <c r="J145" s="15">
        <v>1</v>
      </c>
      <c r="K145" s="15">
        <v>0</v>
      </c>
      <c r="L145" s="15">
        <v>1</v>
      </c>
      <c r="M145" s="3">
        <f t="shared" si="17"/>
        <v>0</v>
      </c>
      <c r="N145" s="3">
        <f t="shared" si="19"/>
        <v>1</v>
      </c>
      <c r="O145" s="11" t="str">
        <f t="shared" si="18"/>
        <v>Lindovský Jiří</v>
      </c>
      <c r="P145" s="3">
        <f t="shared" si="20"/>
        <v>1</v>
      </c>
      <c r="W145" s="34"/>
    </row>
    <row r="146" spans="1:23" x14ac:dyDescent="0.25">
      <c r="A146" s="13">
        <v>42784</v>
      </c>
      <c r="B146" s="14" t="s">
        <v>306</v>
      </c>
      <c r="C146" s="15" t="s">
        <v>54</v>
      </c>
      <c r="D146" s="15" t="s">
        <v>154</v>
      </c>
      <c r="E146" s="16" t="s">
        <v>187</v>
      </c>
      <c r="F146" s="16" t="s">
        <v>188</v>
      </c>
      <c r="G146" s="15">
        <v>3</v>
      </c>
      <c r="H146" s="14" t="s">
        <v>15</v>
      </c>
      <c r="I146" s="17" t="s">
        <v>189</v>
      </c>
      <c r="J146" s="15">
        <v>2</v>
      </c>
      <c r="K146" s="15">
        <v>0</v>
      </c>
      <c r="L146" s="15">
        <v>1</v>
      </c>
      <c r="M146" s="3">
        <f t="shared" si="17"/>
        <v>3</v>
      </c>
      <c r="N146" s="3">
        <f t="shared" si="19"/>
        <v>2</v>
      </c>
      <c r="O146" s="11" t="str">
        <f t="shared" si="18"/>
        <v>Motyka Dominik</v>
      </c>
      <c r="P146" s="3">
        <f t="shared" si="20"/>
        <v>5</v>
      </c>
      <c r="W146" s="34"/>
    </row>
    <row r="147" spans="1:23" x14ac:dyDescent="0.25">
      <c r="A147" s="13">
        <v>42784</v>
      </c>
      <c r="B147" s="14" t="s">
        <v>306</v>
      </c>
      <c r="C147" s="15" t="s">
        <v>54</v>
      </c>
      <c r="D147" s="15" t="s">
        <v>154</v>
      </c>
      <c r="E147" s="16" t="s">
        <v>205</v>
      </c>
      <c r="F147" s="16" t="s">
        <v>206</v>
      </c>
      <c r="G147" s="15" t="s">
        <v>173</v>
      </c>
      <c r="H147" s="14" t="s">
        <v>84</v>
      </c>
      <c r="I147" s="17" t="s">
        <v>207</v>
      </c>
      <c r="J147" s="15">
        <v>0</v>
      </c>
      <c r="K147" s="15">
        <v>0</v>
      </c>
      <c r="L147" s="15">
        <v>2</v>
      </c>
      <c r="M147" s="3">
        <f t="shared" si="17"/>
        <v>0</v>
      </c>
      <c r="N147" s="3">
        <f t="shared" si="19"/>
        <v>0</v>
      </c>
      <c r="O147" s="11" t="str">
        <f t="shared" si="18"/>
        <v>Čerchlová Markéta</v>
      </c>
      <c r="P147" s="3">
        <f t="shared" si="20"/>
        <v>0</v>
      </c>
      <c r="W147" s="34"/>
    </row>
    <row r="148" spans="1:23" x14ac:dyDescent="0.25">
      <c r="A148" s="13">
        <v>42784</v>
      </c>
      <c r="B148" s="14" t="s">
        <v>306</v>
      </c>
      <c r="C148" s="15" t="s">
        <v>54</v>
      </c>
      <c r="D148" s="15" t="s">
        <v>154</v>
      </c>
      <c r="E148" s="25" t="s">
        <v>192</v>
      </c>
      <c r="F148" s="16" t="s">
        <v>193</v>
      </c>
      <c r="G148" s="15">
        <v>2</v>
      </c>
      <c r="H148" s="14" t="s">
        <v>15</v>
      </c>
      <c r="I148" s="17" t="s">
        <v>169</v>
      </c>
      <c r="J148" s="15">
        <v>3</v>
      </c>
      <c r="K148" s="15">
        <v>0</v>
      </c>
      <c r="L148" s="15">
        <v>1</v>
      </c>
      <c r="M148" s="3">
        <f t="shared" si="17"/>
        <v>5</v>
      </c>
      <c r="N148" s="3">
        <f t="shared" si="19"/>
        <v>3</v>
      </c>
      <c r="O148" s="11" t="str">
        <f t="shared" si="18"/>
        <v>Bulka Vojtěch</v>
      </c>
      <c r="P148" s="3">
        <f t="shared" si="20"/>
        <v>8</v>
      </c>
      <c r="W148" s="34"/>
    </row>
    <row r="149" spans="1:23" x14ac:dyDescent="0.25">
      <c r="A149" s="13">
        <v>42784</v>
      </c>
      <c r="B149" s="14" t="s">
        <v>306</v>
      </c>
      <c r="C149" s="15" t="s">
        <v>54</v>
      </c>
      <c r="D149" s="15" t="s">
        <v>154</v>
      </c>
      <c r="E149" s="25" t="s">
        <v>213</v>
      </c>
      <c r="F149" s="16" t="s">
        <v>214</v>
      </c>
      <c r="G149" s="15">
        <v>2</v>
      </c>
      <c r="H149" s="14" t="s">
        <v>84</v>
      </c>
      <c r="I149" s="17" t="s">
        <v>215</v>
      </c>
      <c r="J149" s="15">
        <v>3</v>
      </c>
      <c r="K149" s="15">
        <v>0</v>
      </c>
      <c r="L149" s="15">
        <v>1</v>
      </c>
      <c r="M149" s="3">
        <f t="shared" si="17"/>
        <v>5</v>
      </c>
      <c r="N149" s="3">
        <f t="shared" si="19"/>
        <v>3</v>
      </c>
      <c r="O149" s="11" t="str">
        <f t="shared" si="18"/>
        <v>Václavková Tereza</v>
      </c>
      <c r="P149" s="3">
        <f t="shared" si="20"/>
        <v>8</v>
      </c>
      <c r="W149" s="34"/>
    </row>
    <row r="150" spans="1:23" x14ac:dyDescent="0.25">
      <c r="A150" s="13">
        <v>42784</v>
      </c>
      <c r="B150" s="14" t="s">
        <v>306</v>
      </c>
      <c r="C150" s="15" t="s">
        <v>54</v>
      </c>
      <c r="D150" s="15" t="s">
        <v>154</v>
      </c>
      <c r="E150" s="25" t="s">
        <v>210</v>
      </c>
      <c r="F150" s="16" t="s">
        <v>211</v>
      </c>
      <c r="G150" s="15">
        <v>3</v>
      </c>
      <c r="H150" s="14" t="s">
        <v>84</v>
      </c>
      <c r="I150" s="17" t="s">
        <v>236</v>
      </c>
      <c r="J150" s="15">
        <v>2</v>
      </c>
      <c r="K150" s="15">
        <v>0</v>
      </c>
      <c r="L150" s="15">
        <v>2</v>
      </c>
      <c r="M150" s="3">
        <f t="shared" si="17"/>
        <v>3</v>
      </c>
      <c r="N150" s="3">
        <f t="shared" si="19"/>
        <v>2</v>
      </c>
      <c r="O150" s="11" t="str">
        <f t="shared" si="18"/>
        <v>Kokešová Alexandra</v>
      </c>
      <c r="P150" s="3">
        <f t="shared" si="20"/>
        <v>5</v>
      </c>
      <c r="W150" s="34"/>
    </row>
    <row r="151" spans="1:23" x14ac:dyDescent="0.25">
      <c r="A151" s="13">
        <v>42784</v>
      </c>
      <c r="B151" s="14" t="s">
        <v>306</v>
      </c>
      <c r="C151" s="15" t="s">
        <v>54</v>
      </c>
      <c r="D151" s="15" t="s">
        <v>154</v>
      </c>
      <c r="E151" s="16" t="s">
        <v>183</v>
      </c>
      <c r="F151" s="16" t="s">
        <v>184</v>
      </c>
      <c r="G151" s="15">
        <v>3</v>
      </c>
      <c r="H151" s="14" t="s">
        <v>15</v>
      </c>
      <c r="I151" s="17" t="s">
        <v>176</v>
      </c>
      <c r="J151" s="15">
        <v>3</v>
      </c>
      <c r="K151" s="15">
        <v>0</v>
      </c>
      <c r="L151" s="15">
        <v>1</v>
      </c>
      <c r="M151" s="3">
        <f t="shared" si="17"/>
        <v>3</v>
      </c>
      <c r="N151" s="3">
        <f t="shared" si="19"/>
        <v>3</v>
      </c>
      <c r="O151" s="11" t="str">
        <f t="shared" si="18"/>
        <v>Tycar Štěpán</v>
      </c>
      <c r="P151" s="3">
        <f t="shared" si="20"/>
        <v>6</v>
      </c>
      <c r="W151" s="34"/>
    </row>
    <row r="152" spans="1:23" x14ac:dyDescent="0.25">
      <c r="A152" s="13">
        <v>42784</v>
      </c>
      <c r="B152" s="14" t="s">
        <v>306</v>
      </c>
      <c r="C152" s="15" t="s">
        <v>54</v>
      </c>
      <c r="D152" s="15" t="s">
        <v>154</v>
      </c>
      <c r="E152" s="25" t="s">
        <v>367</v>
      </c>
      <c r="F152" s="16" t="s">
        <v>168</v>
      </c>
      <c r="G152" s="15" t="s">
        <v>173</v>
      </c>
      <c r="H152" s="14" t="s">
        <v>15</v>
      </c>
      <c r="I152" s="17" t="s">
        <v>176</v>
      </c>
      <c r="J152" s="15">
        <v>2</v>
      </c>
      <c r="K152" s="15">
        <v>0</v>
      </c>
      <c r="L152" s="15">
        <v>2</v>
      </c>
      <c r="M152" s="3">
        <f t="shared" si="17"/>
        <v>0</v>
      </c>
      <c r="N152" s="3">
        <f t="shared" si="19"/>
        <v>2</v>
      </c>
      <c r="O152" s="11" t="str">
        <f t="shared" si="18"/>
        <v>Malaczynski Filip</v>
      </c>
      <c r="P152" s="3">
        <f t="shared" si="20"/>
        <v>2</v>
      </c>
      <c r="W152" s="34"/>
    </row>
    <row r="153" spans="1:23" x14ac:dyDescent="0.25">
      <c r="A153" s="13">
        <v>42784</v>
      </c>
      <c r="B153" s="14" t="s">
        <v>306</v>
      </c>
      <c r="C153" s="15" t="s">
        <v>54</v>
      </c>
      <c r="D153" s="15" t="s">
        <v>154</v>
      </c>
      <c r="E153" s="16" t="s">
        <v>185</v>
      </c>
      <c r="F153" s="16" t="s">
        <v>186</v>
      </c>
      <c r="G153" s="15" t="s">
        <v>173</v>
      </c>
      <c r="H153" s="14" t="s">
        <v>15</v>
      </c>
      <c r="I153" s="17" t="s">
        <v>176</v>
      </c>
      <c r="J153" s="15">
        <v>2</v>
      </c>
      <c r="K153" s="15">
        <v>0</v>
      </c>
      <c r="L153" s="15">
        <v>2</v>
      </c>
      <c r="M153" s="3">
        <f t="shared" si="17"/>
        <v>0</v>
      </c>
      <c r="N153" s="3">
        <f t="shared" si="19"/>
        <v>2</v>
      </c>
      <c r="O153" s="11" t="str">
        <f t="shared" si="18"/>
        <v>Křížek Šimon</v>
      </c>
      <c r="P153" s="3">
        <f t="shared" si="20"/>
        <v>2</v>
      </c>
      <c r="W153" s="34"/>
    </row>
    <row r="154" spans="1:23" x14ac:dyDescent="0.25">
      <c r="A154" s="13">
        <v>42784</v>
      </c>
      <c r="B154" s="14" t="s">
        <v>306</v>
      </c>
      <c r="C154" s="15" t="s">
        <v>54</v>
      </c>
      <c r="D154" s="15" t="s">
        <v>154</v>
      </c>
      <c r="E154" s="16" t="s">
        <v>171</v>
      </c>
      <c r="F154" s="16" t="s">
        <v>203</v>
      </c>
      <c r="G154" s="15">
        <v>1</v>
      </c>
      <c r="H154" s="14" t="s">
        <v>15</v>
      </c>
      <c r="I154" s="17" t="s">
        <v>174</v>
      </c>
      <c r="J154" s="15">
        <v>4</v>
      </c>
      <c r="K154" s="15">
        <v>0</v>
      </c>
      <c r="L154" s="15">
        <v>0</v>
      </c>
      <c r="M154" s="3">
        <f t="shared" si="17"/>
        <v>6</v>
      </c>
      <c r="N154" s="3">
        <f t="shared" si="19"/>
        <v>4</v>
      </c>
      <c r="O154" s="11" t="str">
        <f t="shared" si="18"/>
        <v>Meixner Tomáš</v>
      </c>
      <c r="P154" s="3">
        <f t="shared" si="20"/>
        <v>10</v>
      </c>
      <c r="W154" s="34"/>
    </row>
    <row r="155" spans="1:23" x14ac:dyDescent="0.25">
      <c r="A155" s="13">
        <v>42785</v>
      </c>
      <c r="B155" s="14" t="s">
        <v>399</v>
      </c>
      <c r="C155" s="15" t="s">
        <v>17</v>
      </c>
      <c r="D155" s="15" t="s">
        <v>154</v>
      </c>
      <c r="E155" s="16" t="s">
        <v>161</v>
      </c>
      <c r="F155" s="16" t="s">
        <v>162</v>
      </c>
      <c r="G155" s="15">
        <v>5</v>
      </c>
      <c r="H155" s="14" t="s">
        <v>12</v>
      </c>
      <c r="I155" s="17" t="s">
        <v>157</v>
      </c>
      <c r="J155" s="15">
        <v>2</v>
      </c>
      <c r="K155" s="15">
        <v>0</v>
      </c>
      <c r="L155" s="15">
        <v>2</v>
      </c>
      <c r="M155" s="3">
        <f t="shared" si="17"/>
        <v>0</v>
      </c>
      <c r="N155" s="3">
        <f t="shared" si="19"/>
        <v>2</v>
      </c>
      <c r="O155" s="11" t="str">
        <f t="shared" si="18"/>
        <v>To Adam</v>
      </c>
      <c r="P155" s="3">
        <f t="shared" si="20"/>
        <v>2</v>
      </c>
      <c r="W155" s="34"/>
    </row>
    <row r="156" spans="1:23" x14ac:dyDescent="0.25">
      <c r="A156" s="13">
        <v>42785</v>
      </c>
      <c r="B156" s="14" t="s">
        <v>399</v>
      </c>
      <c r="C156" s="15" t="s">
        <v>17</v>
      </c>
      <c r="D156" s="15" t="s">
        <v>154</v>
      </c>
      <c r="E156" s="16" t="s">
        <v>400</v>
      </c>
      <c r="F156" s="16" t="s">
        <v>217</v>
      </c>
      <c r="G156" s="15" t="s">
        <v>173</v>
      </c>
      <c r="H156" s="14" t="s">
        <v>12</v>
      </c>
      <c r="I156" s="17" t="s">
        <v>401</v>
      </c>
      <c r="J156" s="15">
        <v>0</v>
      </c>
      <c r="K156" s="15">
        <v>0</v>
      </c>
      <c r="L156" s="15">
        <v>2</v>
      </c>
      <c r="M156" s="3">
        <f t="shared" si="17"/>
        <v>0</v>
      </c>
      <c r="N156" s="3">
        <f t="shared" si="19"/>
        <v>0</v>
      </c>
      <c r="O156" s="11" t="str">
        <f t="shared" si="18"/>
        <v>Pospíšil Jan</v>
      </c>
      <c r="P156" s="3">
        <f t="shared" si="20"/>
        <v>0</v>
      </c>
      <c r="W156" s="34"/>
    </row>
    <row r="157" spans="1:23" x14ac:dyDescent="0.25">
      <c r="A157" s="13">
        <v>42785</v>
      </c>
      <c r="B157" s="14" t="s">
        <v>399</v>
      </c>
      <c r="C157" s="15" t="s">
        <v>17</v>
      </c>
      <c r="D157" s="15" t="s">
        <v>154</v>
      </c>
      <c r="E157" s="16" t="s">
        <v>402</v>
      </c>
      <c r="F157" s="16" t="s">
        <v>162</v>
      </c>
      <c r="G157" s="15" t="s">
        <v>173</v>
      </c>
      <c r="H157" s="14" t="s">
        <v>12</v>
      </c>
      <c r="I157" s="17" t="s">
        <v>174</v>
      </c>
      <c r="J157" s="15">
        <v>1</v>
      </c>
      <c r="K157" s="15">
        <v>0</v>
      </c>
      <c r="L157" s="15">
        <v>2</v>
      </c>
      <c r="M157" s="3">
        <f t="shared" si="17"/>
        <v>0</v>
      </c>
      <c r="N157" s="3">
        <f t="shared" si="19"/>
        <v>1</v>
      </c>
      <c r="O157" s="11" t="str">
        <f t="shared" si="18"/>
        <v>Dryšl Adam</v>
      </c>
      <c r="P157" s="3">
        <f t="shared" si="20"/>
        <v>1</v>
      </c>
      <c r="W157" s="34"/>
    </row>
    <row r="158" spans="1:23" x14ac:dyDescent="0.25">
      <c r="A158" s="13">
        <v>42785</v>
      </c>
      <c r="B158" s="14" t="s">
        <v>399</v>
      </c>
      <c r="C158" s="15" t="s">
        <v>17</v>
      </c>
      <c r="D158" s="15" t="s">
        <v>154</v>
      </c>
      <c r="E158" s="16" t="s">
        <v>158</v>
      </c>
      <c r="F158" s="16" t="s">
        <v>159</v>
      </c>
      <c r="G158" s="15">
        <v>3</v>
      </c>
      <c r="H158" s="14" t="s">
        <v>12</v>
      </c>
      <c r="I158" s="17" t="s">
        <v>163</v>
      </c>
      <c r="J158" s="15">
        <v>3</v>
      </c>
      <c r="K158" s="15">
        <v>0</v>
      </c>
      <c r="L158" s="15">
        <v>1</v>
      </c>
      <c r="M158" s="3">
        <f t="shared" si="17"/>
        <v>3</v>
      </c>
      <c r="N158" s="3">
        <f t="shared" si="19"/>
        <v>3</v>
      </c>
      <c r="O158" s="11" t="str">
        <f t="shared" si="18"/>
        <v>Turek Jakub</v>
      </c>
      <c r="P158" s="3">
        <f t="shared" si="20"/>
        <v>6</v>
      </c>
      <c r="W158" s="34"/>
    </row>
    <row r="159" spans="1:23" x14ac:dyDescent="0.25">
      <c r="A159" s="13">
        <v>42785</v>
      </c>
      <c r="B159" s="14" t="s">
        <v>399</v>
      </c>
      <c r="C159" s="15" t="s">
        <v>17</v>
      </c>
      <c r="D159" s="15" t="s">
        <v>154</v>
      </c>
      <c r="E159" s="16" t="s">
        <v>403</v>
      </c>
      <c r="F159" s="16" t="s">
        <v>186</v>
      </c>
      <c r="G159" s="15">
        <v>1</v>
      </c>
      <c r="H159" s="14" t="s">
        <v>12</v>
      </c>
      <c r="I159" s="17" t="s">
        <v>169</v>
      </c>
      <c r="J159" s="15">
        <v>2</v>
      </c>
      <c r="K159" s="15">
        <v>0</v>
      </c>
      <c r="L159" s="15">
        <v>0</v>
      </c>
      <c r="M159" s="3">
        <f t="shared" si="17"/>
        <v>6</v>
      </c>
      <c r="N159" s="3">
        <f t="shared" si="19"/>
        <v>2</v>
      </c>
      <c r="O159" s="11" t="str">
        <f t="shared" si="18"/>
        <v>Schwarz Šimon</v>
      </c>
      <c r="P159" s="3">
        <f t="shared" si="20"/>
        <v>8</v>
      </c>
      <c r="W159" s="34"/>
    </row>
    <row r="160" spans="1:23" x14ac:dyDescent="0.25">
      <c r="A160" s="13">
        <v>42785</v>
      </c>
      <c r="B160" s="14" t="s">
        <v>399</v>
      </c>
      <c r="C160" s="15" t="s">
        <v>17</v>
      </c>
      <c r="D160" s="15" t="s">
        <v>154</v>
      </c>
      <c r="E160" s="16" t="s">
        <v>341</v>
      </c>
      <c r="F160" s="16" t="s">
        <v>254</v>
      </c>
      <c r="G160" s="15">
        <v>5</v>
      </c>
      <c r="H160" s="14" t="s">
        <v>14</v>
      </c>
      <c r="I160" s="17" t="s">
        <v>174</v>
      </c>
      <c r="J160" s="15">
        <v>3</v>
      </c>
      <c r="K160" s="15">
        <v>0</v>
      </c>
      <c r="L160" s="15">
        <v>2</v>
      </c>
      <c r="M160" s="3">
        <f t="shared" si="17"/>
        <v>0</v>
      </c>
      <c r="N160" s="3">
        <f t="shared" si="19"/>
        <v>3</v>
      </c>
      <c r="O160" s="11" t="str">
        <f t="shared" si="18"/>
        <v>Kuzník Tadeáš</v>
      </c>
      <c r="P160" s="3">
        <f t="shared" si="20"/>
        <v>3</v>
      </c>
      <c r="W160" s="34"/>
    </row>
    <row r="161" spans="1:23" x14ac:dyDescent="0.25">
      <c r="A161" s="13">
        <v>42785</v>
      </c>
      <c r="B161" s="14" t="s">
        <v>399</v>
      </c>
      <c r="C161" s="15" t="s">
        <v>17</v>
      </c>
      <c r="D161" s="15" t="s">
        <v>154</v>
      </c>
      <c r="E161" s="16" t="s">
        <v>355</v>
      </c>
      <c r="F161" s="16" t="s">
        <v>199</v>
      </c>
      <c r="G161" s="15" t="s">
        <v>173</v>
      </c>
      <c r="H161" s="14" t="s">
        <v>14</v>
      </c>
      <c r="I161" s="17" t="s">
        <v>353</v>
      </c>
      <c r="J161" s="15">
        <v>0</v>
      </c>
      <c r="K161" s="15">
        <v>0</v>
      </c>
      <c r="L161" s="15">
        <v>2</v>
      </c>
      <c r="M161" s="3">
        <f t="shared" si="17"/>
        <v>0</v>
      </c>
      <c r="N161" s="3">
        <f t="shared" si="19"/>
        <v>0</v>
      </c>
      <c r="O161" s="11" t="str">
        <f t="shared" si="18"/>
        <v>Náplava Richard</v>
      </c>
      <c r="P161" s="3">
        <f t="shared" si="20"/>
        <v>0</v>
      </c>
      <c r="W161" s="34"/>
    </row>
    <row r="162" spans="1:23" x14ac:dyDescent="0.25">
      <c r="A162" s="13">
        <v>42785</v>
      </c>
      <c r="B162" s="14" t="s">
        <v>399</v>
      </c>
      <c r="C162" s="15" t="s">
        <v>17</v>
      </c>
      <c r="D162" s="15" t="s">
        <v>154</v>
      </c>
      <c r="E162" s="16" t="s">
        <v>349</v>
      </c>
      <c r="F162" s="16" t="s">
        <v>195</v>
      </c>
      <c r="G162" s="15" t="s">
        <v>173</v>
      </c>
      <c r="H162" s="14" t="s">
        <v>14</v>
      </c>
      <c r="I162" s="17" t="s">
        <v>176</v>
      </c>
      <c r="J162" s="15">
        <v>0</v>
      </c>
      <c r="K162" s="15">
        <v>0</v>
      </c>
      <c r="L162" s="15">
        <v>2</v>
      </c>
      <c r="M162" s="3">
        <f t="shared" si="17"/>
        <v>0</v>
      </c>
      <c r="N162" s="3">
        <f t="shared" si="19"/>
        <v>0</v>
      </c>
      <c r="O162" s="11" t="str">
        <f t="shared" si="18"/>
        <v>Čech Jiří</v>
      </c>
      <c r="P162" s="3">
        <f t="shared" si="20"/>
        <v>0</v>
      </c>
      <c r="W162" s="34"/>
    </row>
    <row r="163" spans="1:23" x14ac:dyDescent="0.25">
      <c r="A163" s="13">
        <v>42785</v>
      </c>
      <c r="B163" s="14" t="s">
        <v>399</v>
      </c>
      <c r="C163" s="15" t="s">
        <v>17</v>
      </c>
      <c r="D163" s="15" t="s">
        <v>154</v>
      </c>
      <c r="E163" s="16" t="s">
        <v>404</v>
      </c>
      <c r="F163" s="16" t="s">
        <v>405</v>
      </c>
      <c r="G163" s="15" t="s">
        <v>173</v>
      </c>
      <c r="H163" s="14" t="s">
        <v>14</v>
      </c>
      <c r="I163" s="17" t="s">
        <v>176</v>
      </c>
      <c r="J163" s="15">
        <v>0</v>
      </c>
      <c r="K163" s="15">
        <v>0</v>
      </c>
      <c r="L163" s="15">
        <v>1</v>
      </c>
      <c r="M163" s="3">
        <f t="shared" si="17"/>
        <v>0</v>
      </c>
      <c r="N163" s="3">
        <f t="shared" si="19"/>
        <v>0</v>
      </c>
      <c r="O163" s="11" t="str">
        <f t="shared" si="18"/>
        <v>Vavřina Viktor</v>
      </c>
      <c r="P163" s="3">
        <f t="shared" si="20"/>
        <v>0</v>
      </c>
      <c r="W163" s="34"/>
    </row>
    <row r="164" spans="1:23" x14ac:dyDescent="0.25">
      <c r="A164" s="13">
        <v>42785</v>
      </c>
      <c r="B164" s="14" t="s">
        <v>399</v>
      </c>
      <c r="C164" s="15" t="s">
        <v>17</v>
      </c>
      <c r="D164" s="15" t="s">
        <v>154</v>
      </c>
      <c r="E164" s="16" t="s">
        <v>336</v>
      </c>
      <c r="F164" s="16" t="s">
        <v>217</v>
      </c>
      <c r="G164" s="15" t="s">
        <v>173</v>
      </c>
      <c r="H164" s="14" t="s">
        <v>14</v>
      </c>
      <c r="I164" s="17" t="s">
        <v>163</v>
      </c>
      <c r="J164" s="15">
        <v>0</v>
      </c>
      <c r="K164" s="15">
        <v>0</v>
      </c>
      <c r="L164" s="15">
        <v>1</v>
      </c>
      <c r="M164" s="3">
        <f t="shared" si="17"/>
        <v>0</v>
      </c>
      <c r="N164" s="3">
        <f t="shared" si="19"/>
        <v>0</v>
      </c>
      <c r="O164" s="11" t="str">
        <f t="shared" si="18"/>
        <v>Suchan Jan</v>
      </c>
      <c r="P164" s="3">
        <f t="shared" si="20"/>
        <v>0</v>
      </c>
      <c r="W164" s="34"/>
    </row>
    <row r="165" spans="1:23" x14ac:dyDescent="0.25">
      <c r="A165" s="13">
        <v>42785</v>
      </c>
      <c r="B165" s="14" t="s">
        <v>399</v>
      </c>
      <c r="C165" s="15" t="s">
        <v>17</v>
      </c>
      <c r="D165" s="15" t="s">
        <v>154</v>
      </c>
      <c r="E165" s="16" t="s">
        <v>177</v>
      </c>
      <c r="F165" s="16" t="s">
        <v>330</v>
      </c>
      <c r="G165" s="15">
        <v>4</v>
      </c>
      <c r="H165" s="14" t="s">
        <v>83</v>
      </c>
      <c r="I165" s="17" t="s">
        <v>331</v>
      </c>
      <c r="J165" s="15">
        <v>0</v>
      </c>
      <c r="K165" s="15">
        <v>0</v>
      </c>
      <c r="L165" s="15">
        <v>3</v>
      </c>
      <c r="M165" s="3">
        <f t="shared" si="17"/>
        <v>0</v>
      </c>
      <c r="N165" s="3">
        <f t="shared" si="19"/>
        <v>0</v>
      </c>
      <c r="O165" s="11" t="str">
        <f t="shared" si="18"/>
        <v>Rapčanová Alice</v>
      </c>
      <c r="P165" s="3">
        <f t="shared" si="20"/>
        <v>0</v>
      </c>
      <c r="W165" s="34"/>
    </row>
    <row r="166" spans="1:23" x14ac:dyDescent="0.25">
      <c r="A166" s="13">
        <v>42785</v>
      </c>
      <c r="B166" s="14" t="s">
        <v>399</v>
      </c>
      <c r="C166" s="15" t="s">
        <v>17</v>
      </c>
      <c r="D166" s="15" t="s">
        <v>154</v>
      </c>
      <c r="E166" s="16" t="s">
        <v>177</v>
      </c>
      <c r="F166" s="16" t="s">
        <v>178</v>
      </c>
      <c r="G166" s="15">
        <v>1</v>
      </c>
      <c r="H166" s="14" t="s">
        <v>83</v>
      </c>
      <c r="I166" s="17" t="s">
        <v>179</v>
      </c>
      <c r="J166" s="15">
        <v>2</v>
      </c>
      <c r="K166" s="15">
        <v>0</v>
      </c>
      <c r="L166" s="15">
        <v>0</v>
      </c>
      <c r="M166" s="3">
        <f t="shared" si="17"/>
        <v>6</v>
      </c>
      <c r="N166" s="3">
        <f t="shared" si="19"/>
        <v>2</v>
      </c>
      <c r="O166" s="11" t="str">
        <f t="shared" si="18"/>
        <v>Rapčanová Silvie</v>
      </c>
      <c r="P166" s="3">
        <f t="shared" si="20"/>
        <v>8</v>
      </c>
      <c r="W166" s="34"/>
    </row>
    <row r="167" spans="1:23" x14ac:dyDescent="0.25">
      <c r="A167" s="13">
        <v>42785</v>
      </c>
      <c r="B167" s="14" t="s">
        <v>399</v>
      </c>
      <c r="C167" s="15" t="s">
        <v>17</v>
      </c>
      <c r="D167" s="15" t="s">
        <v>154</v>
      </c>
      <c r="E167" s="16" t="s">
        <v>406</v>
      </c>
      <c r="F167" s="16" t="s">
        <v>203</v>
      </c>
      <c r="G167" s="15" t="s">
        <v>173</v>
      </c>
      <c r="H167" s="14" t="s">
        <v>14</v>
      </c>
      <c r="I167" s="17" t="s">
        <v>176</v>
      </c>
      <c r="J167" s="15">
        <v>0</v>
      </c>
      <c r="K167" s="15">
        <v>0</v>
      </c>
      <c r="L167" s="15">
        <v>2</v>
      </c>
      <c r="M167" s="3">
        <f t="shared" si="17"/>
        <v>0</v>
      </c>
      <c r="N167" s="3">
        <f t="shared" si="19"/>
        <v>0</v>
      </c>
      <c r="O167" s="11" t="str">
        <f t="shared" si="18"/>
        <v>Poncza Tomáš</v>
      </c>
      <c r="P167" s="3">
        <f t="shared" si="20"/>
        <v>0</v>
      </c>
      <c r="W167" s="34"/>
    </row>
    <row r="168" spans="1:23" x14ac:dyDescent="0.25">
      <c r="A168" s="13">
        <v>42785</v>
      </c>
      <c r="B168" s="14" t="s">
        <v>399</v>
      </c>
      <c r="C168" s="15" t="s">
        <v>17</v>
      </c>
      <c r="D168" s="15" t="s">
        <v>154</v>
      </c>
      <c r="E168" s="16" t="s">
        <v>351</v>
      </c>
      <c r="F168" s="16" t="s">
        <v>352</v>
      </c>
      <c r="G168" s="15">
        <v>2</v>
      </c>
      <c r="H168" s="14" t="s">
        <v>14</v>
      </c>
      <c r="I168" s="17" t="s">
        <v>204</v>
      </c>
      <c r="J168" s="15">
        <v>1</v>
      </c>
      <c r="K168" s="15">
        <v>0</v>
      </c>
      <c r="L168" s="15">
        <v>2</v>
      </c>
      <c r="M168" s="3">
        <f t="shared" si="17"/>
        <v>5</v>
      </c>
      <c r="N168" s="3">
        <f t="shared" si="19"/>
        <v>1</v>
      </c>
      <c r="O168" s="11" t="str">
        <f t="shared" si="18"/>
        <v>Vojkovský Dalibor</v>
      </c>
      <c r="P168" s="3">
        <f t="shared" si="20"/>
        <v>6</v>
      </c>
      <c r="W168" s="34"/>
    </row>
    <row r="169" spans="1:23" x14ac:dyDescent="0.25">
      <c r="A169" s="13">
        <v>42785</v>
      </c>
      <c r="B169" s="14" t="s">
        <v>399</v>
      </c>
      <c r="C169" s="15" t="s">
        <v>17</v>
      </c>
      <c r="D169" s="15" t="s">
        <v>154</v>
      </c>
      <c r="E169" s="16" t="s">
        <v>407</v>
      </c>
      <c r="F169" s="16" t="s">
        <v>159</v>
      </c>
      <c r="G169" s="15" t="s">
        <v>173</v>
      </c>
      <c r="H169" s="14" t="s">
        <v>14</v>
      </c>
      <c r="I169" s="17" t="s">
        <v>174</v>
      </c>
      <c r="J169" s="15">
        <v>0</v>
      </c>
      <c r="K169" s="15">
        <v>0</v>
      </c>
      <c r="L169" s="15">
        <v>1</v>
      </c>
      <c r="M169" s="3">
        <f t="shared" si="17"/>
        <v>0</v>
      </c>
      <c r="N169" s="3">
        <f t="shared" si="19"/>
        <v>0</v>
      </c>
      <c r="O169" s="11" t="str">
        <f t="shared" si="18"/>
        <v>Šebesta Jakub</v>
      </c>
      <c r="P169" s="3">
        <f t="shared" si="20"/>
        <v>0</v>
      </c>
      <c r="W169" s="34"/>
    </row>
    <row r="170" spans="1:23" x14ac:dyDescent="0.25">
      <c r="A170" s="13">
        <v>42785</v>
      </c>
      <c r="B170" s="14" t="s">
        <v>399</v>
      </c>
      <c r="C170" s="15" t="s">
        <v>17</v>
      </c>
      <c r="D170" s="15" t="s">
        <v>154</v>
      </c>
      <c r="E170" s="16" t="s">
        <v>408</v>
      </c>
      <c r="F170" s="16" t="s">
        <v>193</v>
      </c>
      <c r="G170" s="15" t="s">
        <v>173</v>
      </c>
      <c r="H170" s="14" t="s">
        <v>14</v>
      </c>
      <c r="I170" s="17" t="s">
        <v>169</v>
      </c>
      <c r="J170" s="15">
        <v>0</v>
      </c>
      <c r="K170" s="15">
        <v>0</v>
      </c>
      <c r="L170" s="15">
        <v>3</v>
      </c>
      <c r="M170" s="3">
        <f t="shared" si="17"/>
        <v>0</v>
      </c>
      <c r="N170" s="3">
        <f t="shared" si="19"/>
        <v>0</v>
      </c>
      <c r="O170" s="11" t="str">
        <f t="shared" si="18"/>
        <v>Kožušník Vojtěch</v>
      </c>
      <c r="P170" s="3">
        <f t="shared" si="20"/>
        <v>0</v>
      </c>
      <c r="W170" s="34"/>
    </row>
    <row r="171" spans="1:23" x14ac:dyDescent="0.25">
      <c r="A171" s="13">
        <v>42785</v>
      </c>
      <c r="B171" s="14" t="s">
        <v>399</v>
      </c>
      <c r="C171" s="15" t="s">
        <v>17</v>
      </c>
      <c r="D171" s="15" t="s">
        <v>154</v>
      </c>
      <c r="E171" s="16" t="s">
        <v>360</v>
      </c>
      <c r="F171" s="16" t="s">
        <v>361</v>
      </c>
      <c r="G171" s="15">
        <v>4</v>
      </c>
      <c r="H171" s="14" t="s">
        <v>84</v>
      </c>
      <c r="I171" s="17" t="s">
        <v>207</v>
      </c>
      <c r="J171" s="15">
        <v>0</v>
      </c>
      <c r="K171" s="15">
        <v>0</v>
      </c>
      <c r="L171" s="15">
        <v>3</v>
      </c>
      <c r="M171" s="3">
        <f t="shared" si="17"/>
        <v>0</v>
      </c>
      <c r="N171" s="3">
        <f t="shared" si="19"/>
        <v>0</v>
      </c>
      <c r="O171" s="11" t="str">
        <f t="shared" si="18"/>
        <v>Neumannová Karolína</v>
      </c>
      <c r="P171" s="3">
        <f t="shared" si="20"/>
        <v>0</v>
      </c>
      <c r="W171" s="34"/>
    </row>
    <row r="172" spans="1:23" x14ac:dyDescent="0.25">
      <c r="A172" s="13">
        <v>42785</v>
      </c>
      <c r="B172" s="14" t="s">
        <v>399</v>
      </c>
      <c r="C172" s="15" t="s">
        <v>17</v>
      </c>
      <c r="D172" s="15" t="s">
        <v>154</v>
      </c>
      <c r="E172" s="16" t="s">
        <v>208</v>
      </c>
      <c r="F172" s="16" t="s">
        <v>209</v>
      </c>
      <c r="G172" s="15">
        <v>3</v>
      </c>
      <c r="H172" s="14" t="s">
        <v>84</v>
      </c>
      <c r="I172" s="17" t="s">
        <v>182</v>
      </c>
      <c r="J172" s="15">
        <v>0</v>
      </c>
      <c r="K172" s="15">
        <v>0</v>
      </c>
      <c r="L172" s="15">
        <v>2</v>
      </c>
      <c r="M172" s="3">
        <f t="shared" si="17"/>
        <v>3</v>
      </c>
      <c r="N172" s="3">
        <f t="shared" si="19"/>
        <v>0</v>
      </c>
      <c r="O172" s="11" t="str">
        <f t="shared" si="18"/>
        <v>Benáčková Denisa</v>
      </c>
      <c r="P172" s="3">
        <f t="shared" si="20"/>
        <v>3</v>
      </c>
      <c r="W172" s="34"/>
    </row>
    <row r="173" spans="1:23" x14ac:dyDescent="0.25">
      <c r="A173" s="13">
        <v>42785</v>
      </c>
      <c r="B173" s="14" t="s">
        <v>399</v>
      </c>
      <c r="C173" s="15" t="s">
        <v>17</v>
      </c>
      <c r="D173" s="15" t="s">
        <v>154</v>
      </c>
      <c r="E173" s="16" t="s">
        <v>409</v>
      </c>
      <c r="F173" s="16" t="s">
        <v>159</v>
      </c>
      <c r="G173" s="15">
        <v>4</v>
      </c>
      <c r="H173" s="14" t="s">
        <v>12</v>
      </c>
      <c r="I173" s="17" t="s">
        <v>410</v>
      </c>
      <c r="J173" s="15">
        <v>0</v>
      </c>
      <c r="K173" s="15">
        <v>0</v>
      </c>
      <c r="L173" s="15">
        <v>3</v>
      </c>
      <c r="M173" s="3">
        <f t="shared" si="17"/>
        <v>0</v>
      </c>
      <c r="N173" s="3">
        <f t="shared" si="19"/>
        <v>0</v>
      </c>
      <c r="O173" s="11" t="str">
        <f t="shared" si="18"/>
        <v>Ciora Jakub</v>
      </c>
      <c r="P173" s="3">
        <f t="shared" si="20"/>
        <v>0</v>
      </c>
      <c r="W173" s="34"/>
    </row>
    <row r="174" spans="1:23" x14ac:dyDescent="0.25">
      <c r="A174" s="13">
        <v>42785</v>
      </c>
      <c r="B174" s="14" t="s">
        <v>399</v>
      </c>
      <c r="C174" s="15" t="s">
        <v>17</v>
      </c>
      <c r="D174" s="15" t="s">
        <v>154</v>
      </c>
      <c r="E174" s="16" t="s">
        <v>170</v>
      </c>
      <c r="F174" s="16" t="s">
        <v>201</v>
      </c>
      <c r="G174" s="15">
        <v>1</v>
      </c>
      <c r="H174" s="14" t="s">
        <v>12</v>
      </c>
      <c r="I174" s="17" t="s">
        <v>163</v>
      </c>
      <c r="J174" s="15">
        <v>2</v>
      </c>
      <c r="K174" s="15">
        <v>0</v>
      </c>
      <c r="L174" s="15">
        <v>0</v>
      </c>
      <c r="M174" s="3">
        <f t="shared" si="17"/>
        <v>6</v>
      </c>
      <c r="N174" s="3">
        <f t="shared" si="19"/>
        <v>2</v>
      </c>
      <c r="O174" s="11" t="str">
        <f t="shared" si="18"/>
        <v>Huvar Matyáš</v>
      </c>
      <c r="P174" s="3">
        <f t="shared" si="20"/>
        <v>8</v>
      </c>
      <c r="W174" s="34"/>
    </row>
    <row r="175" spans="1:23" x14ac:dyDescent="0.25">
      <c r="A175" s="13">
        <v>42785</v>
      </c>
      <c r="B175" s="14" t="s">
        <v>399</v>
      </c>
      <c r="C175" s="15" t="s">
        <v>17</v>
      </c>
      <c r="D175" s="15" t="s">
        <v>154</v>
      </c>
      <c r="E175" s="16" t="s">
        <v>411</v>
      </c>
      <c r="F175" s="16" t="s">
        <v>412</v>
      </c>
      <c r="G175" s="15">
        <v>7</v>
      </c>
      <c r="H175" s="14" t="s">
        <v>12</v>
      </c>
      <c r="I175" s="17" t="s">
        <v>157</v>
      </c>
      <c r="J175" s="15">
        <v>0</v>
      </c>
      <c r="K175" s="15">
        <v>0</v>
      </c>
      <c r="L175" s="15">
        <v>2</v>
      </c>
      <c r="M175" s="3">
        <f t="shared" si="17"/>
        <v>0</v>
      </c>
      <c r="N175" s="3">
        <f t="shared" si="19"/>
        <v>0</v>
      </c>
      <c r="O175" s="11" t="str">
        <f t="shared" si="18"/>
        <v>Papavasilevský Marek</v>
      </c>
      <c r="P175" s="3">
        <f t="shared" si="20"/>
        <v>0</v>
      </c>
      <c r="W175" s="34"/>
    </row>
    <row r="176" spans="1:23" x14ac:dyDescent="0.25">
      <c r="A176" s="13">
        <v>42785</v>
      </c>
      <c r="B176" s="14" t="s">
        <v>399</v>
      </c>
      <c r="C176" s="15" t="s">
        <v>17</v>
      </c>
      <c r="D176" s="15" t="s">
        <v>154</v>
      </c>
      <c r="E176" s="16" t="s">
        <v>413</v>
      </c>
      <c r="F176" s="16" t="s">
        <v>203</v>
      </c>
      <c r="G176" s="15">
        <v>5</v>
      </c>
      <c r="H176" s="14" t="s">
        <v>12</v>
      </c>
      <c r="I176" s="17" t="s">
        <v>163</v>
      </c>
      <c r="J176" s="15">
        <v>1</v>
      </c>
      <c r="K176" s="15">
        <v>0</v>
      </c>
      <c r="L176" s="15">
        <v>2</v>
      </c>
      <c r="M176" s="3">
        <f t="shared" si="17"/>
        <v>0</v>
      </c>
      <c r="N176" s="3">
        <f t="shared" si="19"/>
        <v>1</v>
      </c>
      <c r="O176" s="11" t="str">
        <f t="shared" si="18"/>
        <v>Chmela Tomáš</v>
      </c>
      <c r="P176" s="3">
        <f t="shared" si="20"/>
        <v>1</v>
      </c>
      <c r="W176" s="34"/>
    </row>
    <row r="177" spans="1:23" x14ac:dyDescent="0.25">
      <c r="A177" s="13">
        <v>42785</v>
      </c>
      <c r="B177" s="14" t="s">
        <v>399</v>
      </c>
      <c r="C177" s="15" t="s">
        <v>17</v>
      </c>
      <c r="D177" s="15" t="s">
        <v>154</v>
      </c>
      <c r="E177" s="16" t="s">
        <v>414</v>
      </c>
      <c r="F177" s="16" t="s">
        <v>162</v>
      </c>
      <c r="G177" s="15">
        <v>7</v>
      </c>
      <c r="H177" s="14" t="s">
        <v>12</v>
      </c>
      <c r="I177" s="17" t="s">
        <v>174</v>
      </c>
      <c r="J177" s="15">
        <v>1</v>
      </c>
      <c r="K177" s="15">
        <v>0</v>
      </c>
      <c r="L177" s="15">
        <v>2</v>
      </c>
      <c r="M177" s="3">
        <f t="shared" si="17"/>
        <v>0</v>
      </c>
      <c r="N177" s="3">
        <f t="shared" si="19"/>
        <v>1</v>
      </c>
      <c r="O177" s="11" t="str">
        <f t="shared" si="18"/>
        <v>Kulhánek Adam</v>
      </c>
      <c r="P177" s="3">
        <f t="shared" si="20"/>
        <v>1</v>
      </c>
      <c r="W177" s="34"/>
    </row>
    <row r="178" spans="1:23" x14ac:dyDescent="0.25">
      <c r="A178" s="13">
        <v>42785</v>
      </c>
      <c r="B178" s="14" t="s">
        <v>399</v>
      </c>
      <c r="C178" s="15" t="s">
        <v>17</v>
      </c>
      <c r="D178" s="15" t="s">
        <v>154</v>
      </c>
      <c r="E178" s="16" t="s">
        <v>415</v>
      </c>
      <c r="F178" s="16" t="s">
        <v>309</v>
      </c>
      <c r="G178" s="15">
        <v>1</v>
      </c>
      <c r="H178" s="14" t="s">
        <v>12</v>
      </c>
      <c r="I178" s="17" t="s">
        <v>169</v>
      </c>
      <c r="J178" s="15">
        <v>2</v>
      </c>
      <c r="K178" s="15">
        <v>0</v>
      </c>
      <c r="L178" s="15">
        <v>0</v>
      </c>
      <c r="M178" s="3">
        <f t="shared" si="17"/>
        <v>6</v>
      </c>
      <c r="N178" s="3">
        <f t="shared" si="19"/>
        <v>2</v>
      </c>
      <c r="O178" s="11" t="str">
        <f t="shared" si="18"/>
        <v>Kaszperová Kristýna</v>
      </c>
      <c r="P178" s="3">
        <f t="shared" si="20"/>
        <v>8</v>
      </c>
      <c r="W178" s="34"/>
    </row>
    <row r="179" spans="1:23" x14ac:dyDescent="0.25">
      <c r="A179" s="13">
        <v>42785</v>
      </c>
      <c r="B179" s="14" t="s">
        <v>399</v>
      </c>
      <c r="C179" s="15" t="s">
        <v>17</v>
      </c>
      <c r="D179" s="15" t="s">
        <v>154</v>
      </c>
      <c r="E179" s="16" t="s">
        <v>416</v>
      </c>
      <c r="F179" s="16" t="s">
        <v>345</v>
      </c>
      <c r="G179" s="15">
        <v>2</v>
      </c>
      <c r="H179" s="14" t="s">
        <v>14</v>
      </c>
      <c r="I179" s="17" t="s">
        <v>417</v>
      </c>
      <c r="J179" s="15">
        <v>1</v>
      </c>
      <c r="K179" s="15">
        <v>0</v>
      </c>
      <c r="L179" s="15">
        <v>1</v>
      </c>
      <c r="M179" s="3">
        <f t="shared" si="17"/>
        <v>5</v>
      </c>
      <c r="N179" s="3">
        <f t="shared" si="19"/>
        <v>1</v>
      </c>
      <c r="O179" s="11" t="str">
        <f t="shared" si="18"/>
        <v>Neuwirt Petr</v>
      </c>
      <c r="P179" s="3">
        <f t="shared" si="20"/>
        <v>6</v>
      </c>
      <c r="W179" s="34"/>
    </row>
    <row r="180" spans="1:23" x14ac:dyDescent="0.25">
      <c r="A180" s="13">
        <v>42785</v>
      </c>
      <c r="B180" s="14" t="s">
        <v>399</v>
      </c>
      <c r="C180" s="15" t="s">
        <v>17</v>
      </c>
      <c r="D180" s="15" t="s">
        <v>154</v>
      </c>
      <c r="E180" s="16" t="s">
        <v>334</v>
      </c>
      <c r="F180" s="16" t="s">
        <v>168</v>
      </c>
      <c r="G180" s="15">
        <v>2</v>
      </c>
      <c r="H180" s="14" t="s">
        <v>14</v>
      </c>
      <c r="I180" s="17" t="s">
        <v>157</v>
      </c>
      <c r="J180" s="15">
        <v>3</v>
      </c>
      <c r="K180" s="15">
        <v>0</v>
      </c>
      <c r="L180" s="15">
        <v>1</v>
      </c>
      <c r="M180" s="3">
        <f t="shared" si="17"/>
        <v>5</v>
      </c>
      <c r="N180" s="3">
        <f t="shared" si="19"/>
        <v>3</v>
      </c>
      <c r="O180" s="11" t="str">
        <f t="shared" si="18"/>
        <v>Buranyč Filip</v>
      </c>
      <c r="P180" s="3">
        <f t="shared" si="20"/>
        <v>8</v>
      </c>
      <c r="W180" s="34"/>
    </row>
    <row r="181" spans="1:23" x14ac:dyDescent="0.25">
      <c r="A181" s="13">
        <v>42785</v>
      </c>
      <c r="B181" s="14" t="s">
        <v>399</v>
      </c>
      <c r="C181" s="15" t="s">
        <v>17</v>
      </c>
      <c r="D181" s="15" t="s">
        <v>154</v>
      </c>
      <c r="E181" s="16" t="s">
        <v>171</v>
      </c>
      <c r="F181" s="16" t="s">
        <v>172</v>
      </c>
      <c r="G181" s="15">
        <v>3</v>
      </c>
      <c r="H181" s="14" t="s">
        <v>14</v>
      </c>
      <c r="I181" s="17" t="s">
        <v>163</v>
      </c>
      <c r="J181" s="15">
        <v>3</v>
      </c>
      <c r="K181" s="15">
        <v>0</v>
      </c>
      <c r="L181" s="15">
        <v>1</v>
      </c>
      <c r="M181" s="3">
        <f t="shared" si="17"/>
        <v>3</v>
      </c>
      <c r="N181" s="3">
        <f t="shared" si="19"/>
        <v>3</v>
      </c>
      <c r="O181" s="11" t="str">
        <f t="shared" si="18"/>
        <v>Meixner Michal</v>
      </c>
      <c r="P181" s="3">
        <f t="shared" si="20"/>
        <v>6</v>
      </c>
      <c r="W181" s="34"/>
    </row>
    <row r="182" spans="1:23" x14ac:dyDescent="0.25">
      <c r="A182" s="13">
        <v>42785</v>
      </c>
      <c r="B182" s="14" t="s">
        <v>399</v>
      </c>
      <c r="C182" s="15" t="s">
        <v>17</v>
      </c>
      <c r="D182" s="15" t="s">
        <v>154</v>
      </c>
      <c r="E182" s="16" t="s">
        <v>337</v>
      </c>
      <c r="F182" s="16" t="s">
        <v>217</v>
      </c>
      <c r="G182" s="15">
        <v>3</v>
      </c>
      <c r="H182" s="14" t="s">
        <v>14</v>
      </c>
      <c r="I182" s="17" t="s">
        <v>174</v>
      </c>
      <c r="J182" s="15">
        <v>3</v>
      </c>
      <c r="K182" s="15">
        <v>0</v>
      </c>
      <c r="L182" s="15">
        <v>1</v>
      </c>
      <c r="M182" s="3">
        <f t="shared" si="17"/>
        <v>3</v>
      </c>
      <c r="N182" s="3">
        <f t="shared" si="19"/>
        <v>3</v>
      </c>
      <c r="O182" s="11" t="str">
        <f t="shared" si="18"/>
        <v>Boháček Jan</v>
      </c>
      <c r="P182" s="3">
        <f t="shared" si="20"/>
        <v>6</v>
      </c>
      <c r="W182" s="34"/>
    </row>
    <row r="183" spans="1:23" x14ac:dyDescent="0.25">
      <c r="A183" s="13">
        <v>42785</v>
      </c>
      <c r="B183" s="14" t="s">
        <v>399</v>
      </c>
      <c r="C183" s="15" t="s">
        <v>17</v>
      </c>
      <c r="D183" s="15" t="s">
        <v>154</v>
      </c>
      <c r="E183" s="16" t="s">
        <v>190</v>
      </c>
      <c r="F183" s="16" t="s">
        <v>193</v>
      </c>
      <c r="G183" s="15">
        <v>7</v>
      </c>
      <c r="H183" s="14" t="s">
        <v>14</v>
      </c>
      <c r="I183" s="17" t="s">
        <v>174</v>
      </c>
      <c r="J183" s="15">
        <v>2</v>
      </c>
      <c r="K183" s="15">
        <v>0</v>
      </c>
      <c r="L183" s="15">
        <v>2</v>
      </c>
      <c r="M183" s="3">
        <f t="shared" si="17"/>
        <v>0</v>
      </c>
      <c r="N183" s="3">
        <f t="shared" si="19"/>
        <v>2</v>
      </c>
      <c r="O183" s="11" t="str">
        <f t="shared" si="18"/>
        <v>Kolář Vojtěch</v>
      </c>
      <c r="P183" s="3">
        <f t="shared" si="20"/>
        <v>2</v>
      </c>
      <c r="W183" s="34"/>
    </row>
    <row r="184" spans="1:23" x14ac:dyDescent="0.25">
      <c r="A184" s="13">
        <v>42785</v>
      </c>
      <c r="B184" s="14" t="s">
        <v>399</v>
      </c>
      <c r="C184" s="15" t="s">
        <v>17</v>
      </c>
      <c r="D184" s="15" t="s">
        <v>154</v>
      </c>
      <c r="E184" s="16" t="s">
        <v>340</v>
      </c>
      <c r="F184" s="16" t="s">
        <v>172</v>
      </c>
      <c r="G184" s="15" t="s">
        <v>173</v>
      </c>
      <c r="H184" s="14" t="s">
        <v>14</v>
      </c>
      <c r="I184" s="17" t="s">
        <v>174</v>
      </c>
      <c r="J184" s="15">
        <v>0</v>
      </c>
      <c r="K184" s="15">
        <v>0</v>
      </c>
      <c r="L184" s="15">
        <v>1</v>
      </c>
      <c r="M184" s="3">
        <f t="shared" si="17"/>
        <v>0</v>
      </c>
      <c r="N184" s="3">
        <f t="shared" si="19"/>
        <v>0</v>
      </c>
      <c r="O184" s="11" t="str">
        <f t="shared" si="18"/>
        <v>Caletka Michal</v>
      </c>
      <c r="P184" s="3">
        <f t="shared" si="20"/>
        <v>0</v>
      </c>
      <c r="W184" s="34"/>
    </row>
    <row r="185" spans="1:23" x14ac:dyDescent="0.25">
      <c r="A185" s="13">
        <v>42785</v>
      </c>
      <c r="B185" s="14" t="s">
        <v>399</v>
      </c>
      <c r="C185" s="15" t="s">
        <v>17</v>
      </c>
      <c r="D185" s="15" t="s">
        <v>154</v>
      </c>
      <c r="E185" s="16" t="s">
        <v>170</v>
      </c>
      <c r="F185" s="16" t="s">
        <v>159</v>
      </c>
      <c r="G185" s="15">
        <v>1</v>
      </c>
      <c r="H185" s="14" t="s">
        <v>14</v>
      </c>
      <c r="I185" s="17" t="s">
        <v>169</v>
      </c>
      <c r="J185" s="15">
        <v>4</v>
      </c>
      <c r="K185" s="15">
        <v>0</v>
      </c>
      <c r="L185" s="15">
        <v>1</v>
      </c>
      <c r="M185" s="3">
        <f t="shared" si="17"/>
        <v>6</v>
      </c>
      <c r="N185" s="3">
        <f t="shared" si="19"/>
        <v>4</v>
      </c>
      <c r="O185" s="11" t="str">
        <f t="shared" si="18"/>
        <v>Huvar Jakub</v>
      </c>
      <c r="P185" s="3">
        <f t="shared" si="20"/>
        <v>10</v>
      </c>
      <c r="W185" s="34"/>
    </row>
    <row r="186" spans="1:23" x14ac:dyDescent="0.25">
      <c r="A186" s="13">
        <v>42785</v>
      </c>
      <c r="B186" s="14" t="s">
        <v>399</v>
      </c>
      <c r="C186" s="15" t="s">
        <v>17</v>
      </c>
      <c r="D186" s="15" t="s">
        <v>154</v>
      </c>
      <c r="E186" s="16" t="s">
        <v>167</v>
      </c>
      <c r="F186" s="16" t="s">
        <v>168</v>
      </c>
      <c r="G186" s="15" t="s">
        <v>173</v>
      </c>
      <c r="H186" s="14" t="s">
        <v>14</v>
      </c>
      <c r="I186" s="17" t="s">
        <v>169</v>
      </c>
      <c r="J186" s="15">
        <v>2</v>
      </c>
      <c r="K186" s="15">
        <v>0</v>
      </c>
      <c r="L186" s="15">
        <v>1</v>
      </c>
      <c r="M186" s="3">
        <f t="shared" si="17"/>
        <v>0</v>
      </c>
      <c r="N186" s="3">
        <f t="shared" si="19"/>
        <v>2</v>
      </c>
      <c r="O186" s="11" t="str">
        <f t="shared" si="18"/>
        <v>Čebík Filip</v>
      </c>
      <c r="P186" s="3">
        <f t="shared" si="20"/>
        <v>2</v>
      </c>
      <c r="W186" s="34"/>
    </row>
    <row r="187" spans="1:23" x14ac:dyDescent="0.25">
      <c r="A187" s="13">
        <v>42785</v>
      </c>
      <c r="B187" s="14" t="s">
        <v>399</v>
      </c>
      <c r="C187" s="15" t="s">
        <v>17</v>
      </c>
      <c r="D187" s="15" t="s">
        <v>154</v>
      </c>
      <c r="E187" s="16" t="s">
        <v>175</v>
      </c>
      <c r="F187" s="16" t="s">
        <v>172</v>
      </c>
      <c r="G187" s="15">
        <v>1</v>
      </c>
      <c r="H187" s="14" t="s">
        <v>14</v>
      </c>
      <c r="I187" s="17" t="s">
        <v>176</v>
      </c>
      <c r="J187" s="15">
        <v>4</v>
      </c>
      <c r="K187" s="15">
        <v>0</v>
      </c>
      <c r="L187" s="15">
        <v>0</v>
      </c>
      <c r="M187" s="3">
        <f t="shared" si="17"/>
        <v>6</v>
      </c>
      <c r="N187" s="3">
        <f t="shared" si="19"/>
        <v>4</v>
      </c>
      <c r="O187" s="11" t="str">
        <f t="shared" si="18"/>
        <v>Čerchla Michal</v>
      </c>
      <c r="P187" s="3">
        <f t="shared" si="20"/>
        <v>10</v>
      </c>
      <c r="W187" s="34"/>
    </row>
    <row r="188" spans="1:23" x14ac:dyDescent="0.25">
      <c r="A188" s="13">
        <v>42785</v>
      </c>
      <c r="B188" s="14" t="s">
        <v>399</v>
      </c>
      <c r="C188" s="15" t="s">
        <v>17</v>
      </c>
      <c r="D188" s="15" t="s">
        <v>154</v>
      </c>
      <c r="E188" s="16" t="s">
        <v>340</v>
      </c>
      <c r="F188" s="16" t="s">
        <v>345</v>
      </c>
      <c r="G188" s="15">
        <v>5</v>
      </c>
      <c r="H188" s="14" t="s">
        <v>14</v>
      </c>
      <c r="I188" s="17" t="s">
        <v>176</v>
      </c>
      <c r="J188" s="15">
        <v>1</v>
      </c>
      <c r="K188" s="15">
        <v>0</v>
      </c>
      <c r="L188" s="15">
        <v>2</v>
      </c>
      <c r="M188" s="3">
        <f t="shared" si="17"/>
        <v>0</v>
      </c>
      <c r="N188" s="3">
        <f t="shared" si="19"/>
        <v>1</v>
      </c>
      <c r="O188" s="11" t="str">
        <f t="shared" si="18"/>
        <v>Caletka Petr</v>
      </c>
      <c r="P188" s="3">
        <f t="shared" si="20"/>
        <v>1</v>
      </c>
      <c r="W188" s="34"/>
    </row>
    <row r="189" spans="1:23" x14ac:dyDescent="0.25">
      <c r="A189" s="13">
        <v>42785</v>
      </c>
      <c r="B189" s="14" t="s">
        <v>399</v>
      </c>
      <c r="C189" s="15" t="s">
        <v>17</v>
      </c>
      <c r="D189" s="15" t="s">
        <v>154</v>
      </c>
      <c r="E189" s="16" t="s">
        <v>357</v>
      </c>
      <c r="F189" s="16" t="s">
        <v>162</v>
      </c>
      <c r="G189" s="15">
        <v>2</v>
      </c>
      <c r="H189" s="14" t="s">
        <v>14</v>
      </c>
      <c r="I189" s="17" t="s">
        <v>354</v>
      </c>
      <c r="J189" s="15">
        <v>0</v>
      </c>
      <c r="K189" s="15">
        <v>0</v>
      </c>
      <c r="L189" s="15">
        <v>2</v>
      </c>
      <c r="M189" s="3">
        <f t="shared" si="17"/>
        <v>5</v>
      </c>
      <c r="N189" s="3">
        <f t="shared" si="19"/>
        <v>0</v>
      </c>
      <c r="O189" s="11" t="str">
        <f t="shared" si="18"/>
        <v>Horák Adam</v>
      </c>
      <c r="P189" s="3">
        <f t="shared" si="20"/>
        <v>5</v>
      </c>
      <c r="W189" s="34"/>
    </row>
    <row r="190" spans="1:23" x14ac:dyDescent="0.25">
      <c r="A190" s="13">
        <v>42785</v>
      </c>
      <c r="B190" s="14" t="s">
        <v>399</v>
      </c>
      <c r="C190" s="15" t="s">
        <v>17</v>
      </c>
      <c r="D190" s="15" t="s">
        <v>154</v>
      </c>
      <c r="E190" s="16" t="s">
        <v>333</v>
      </c>
      <c r="F190" s="16" t="s">
        <v>214</v>
      </c>
      <c r="G190" s="15">
        <v>1</v>
      </c>
      <c r="H190" s="14" t="s">
        <v>83</v>
      </c>
      <c r="I190" s="17" t="s">
        <v>182</v>
      </c>
      <c r="J190" s="15">
        <v>3</v>
      </c>
      <c r="K190" s="15">
        <v>0</v>
      </c>
      <c r="L190" s="15">
        <v>0</v>
      </c>
      <c r="M190" s="3">
        <f t="shared" si="17"/>
        <v>6</v>
      </c>
      <c r="N190" s="3">
        <f t="shared" si="19"/>
        <v>3</v>
      </c>
      <c r="O190" s="11" t="str">
        <f t="shared" si="18"/>
        <v>Mikendová Tereza</v>
      </c>
      <c r="P190" s="3">
        <f t="shared" si="20"/>
        <v>9</v>
      </c>
      <c r="W190" s="34"/>
    </row>
    <row r="191" spans="1:23" x14ac:dyDescent="0.25">
      <c r="A191" s="13">
        <v>42785</v>
      </c>
      <c r="B191" s="14" t="s">
        <v>399</v>
      </c>
      <c r="C191" s="15" t="s">
        <v>17</v>
      </c>
      <c r="D191" s="15" t="s">
        <v>154</v>
      </c>
      <c r="E191" s="16" t="s">
        <v>180</v>
      </c>
      <c r="F191" s="16" t="s">
        <v>181</v>
      </c>
      <c r="G191" s="15">
        <v>2</v>
      </c>
      <c r="H191" s="14" t="s">
        <v>83</v>
      </c>
      <c r="I191" s="17" t="s">
        <v>182</v>
      </c>
      <c r="J191" s="15">
        <v>2</v>
      </c>
      <c r="K191" s="15">
        <v>0</v>
      </c>
      <c r="L191" s="15">
        <v>1</v>
      </c>
      <c r="M191" s="3">
        <f t="shared" si="17"/>
        <v>5</v>
      </c>
      <c r="N191" s="3">
        <f t="shared" si="19"/>
        <v>2</v>
      </c>
      <c r="O191" s="11" t="str">
        <f t="shared" si="18"/>
        <v>Kuželová Dominika</v>
      </c>
      <c r="P191" s="3">
        <f t="shared" si="20"/>
        <v>7</v>
      </c>
      <c r="W191" s="34"/>
    </row>
    <row r="192" spans="1:23" x14ac:dyDescent="0.25">
      <c r="A192" s="13">
        <v>42785</v>
      </c>
      <c r="B192" s="14" t="s">
        <v>399</v>
      </c>
      <c r="C192" s="15" t="s">
        <v>17</v>
      </c>
      <c r="D192" s="15" t="s">
        <v>154</v>
      </c>
      <c r="E192" s="16" t="s">
        <v>362</v>
      </c>
      <c r="F192" s="16" t="s">
        <v>363</v>
      </c>
      <c r="G192" s="15">
        <v>3</v>
      </c>
      <c r="H192" s="14" t="s">
        <v>15</v>
      </c>
      <c r="I192" s="17" t="s">
        <v>174</v>
      </c>
      <c r="J192" s="15">
        <v>1</v>
      </c>
      <c r="K192" s="15">
        <v>0</v>
      </c>
      <c r="L192" s="15">
        <v>2</v>
      </c>
      <c r="M192" s="3">
        <f t="shared" si="17"/>
        <v>3</v>
      </c>
      <c r="N192" s="3">
        <f t="shared" si="19"/>
        <v>1</v>
      </c>
      <c r="O192" s="11" t="str">
        <f t="shared" si="18"/>
        <v>Fráňa Patrik</v>
      </c>
      <c r="P192" s="3">
        <f t="shared" si="20"/>
        <v>4</v>
      </c>
      <c r="W192" s="34"/>
    </row>
    <row r="193" spans="1:23" x14ac:dyDescent="0.25">
      <c r="A193" s="13">
        <v>42785</v>
      </c>
      <c r="B193" s="14" t="s">
        <v>399</v>
      </c>
      <c r="C193" s="15" t="s">
        <v>17</v>
      </c>
      <c r="D193" s="15" t="s">
        <v>154</v>
      </c>
      <c r="E193" s="16" t="s">
        <v>366</v>
      </c>
      <c r="F193" s="16" t="s">
        <v>217</v>
      </c>
      <c r="G193" s="15">
        <v>2</v>
      </c>
      <c r="H193" s="14" t="s">
        <v>15</v>
      </c>
      <c r="I193" s="17" t="s">
        <v>169</v>
      </c>
      <c r="J193" s="15">
        <v>3</v>
      </c>
      <c r="K193" s="15">
        <v>0</v>
      </c>
      <c r="L193" s="15">
        <v>1</v>
      </c>
      <c r="M193" s="3">
        <f t="shared" si="17"/>
        <v>5</v>
      </c>
      <c r="N193" s="3">
        <f t="shared" si="19"/>
        <v>3</v>
      </c>
      <c r="O193" s="11" t="str">
        <f t="shared" si="18"/>
        <v>Matýsek Jan</v>
      </c>
      <c r="P193" s="3">
        <f t="shared" si="20"/>
        <v>8</v>
      </c>
      <c r="W193" s="34"/>
    </row>
    <row r="194" spans="1:23" x14ac:dyDescent="0.25">
      <c r="A194" s="13">
        <v>42785</v>
      </c>
      <c r="B194" s="14" t="s">
        <v>399</v>
      </c>
      <c r="C194" s="15" t="s">
        <v>17</v>
      </c>
      <c r="D194" s="15" t="s">
        <v>154</v>
      </c>
      <c r="E194" s="29" t="s">
        <v>198</v>
      </c>
      <c r="F194" s="29" t="s">
        <v>199</v>
      </c>
      <c r="G194" s="28">
        <v>1</v>
      </c>
      <c r="H194" s="14" t="s">
        <v>15</v>
      </c>
      <c r="I194" s="30" t="s">
        <v>176</v>
      </c>
      <c r="J194" s="28">
        <v>2</v>
      </c>
      <c r="K194" s="28">
        <v>0</v>
      </c>
      <c r="L194" s="28">
        <v>0</v>
      </c>
      <c r="M194" s="3">
        <f t="shared" ref="M194:M257" si="21">IF(ISNA(VLOOKUP(C194&amp;G194,$V$3:$W$92,2,FALSE)),0,VLOOKUP(C194&amp;G194,$V$3:$W$92,2,FALSE))</f>
        <v>6</v>
      </c>
      <c r="N194" s="3">
        <f t="shared" si="19"/>
        <v>2</v>
      </c>
      <c r="O194" s="11" t="str">
        <f t="shared" ref="O194:O248" si="22">E194&amp;" "&amp;F194</f>
        <v>Freiwald Richard</v>
      </c>
      <c r="P194" s="3">
        <f t="shared" si="20"/>
        <v>8</v>
      </c>
      <c r="W194" s="34"/>
    </row>
    <row r="195" spans="1:23" x14ac:dyDescent="0.25">
      <c r="A195" s="13">
        <v>42785</v>
      </c>
      <c r="B195" s="14" t="s">
        <v>399</v>
      </c>
      <c r="C195" s="15" t="s">
        <v>17</v>
      </c>
      <c r="D195" s="15" t="s">
        <v>154</v>
      </c>
      <c r="E195" s="29" t="s">
        <v>190</v>
      </c>
      <c r="F195" s="29" t="s">
        <v>191</v>
      </c>
      <c r="G195" s="28">
        <v>2</v>
      </c>
      <c r="H195" s="14" t="s">
        <v>15</v>
      </c>
      <c r="I195" s="30" t="s">
        <v>176</v>
      </c>
      <c r="J195" s="28">
        <v>1</v>
      </c>
      <c r="K195" s="28">
        <v>0</v>
      </c>
      <c r="L195" s="28">
        <v>1</v>
      </c>
      <c r="M195" s="3">
        <f t="shared" si="21"/>
        <v>5</v>
      </c>
      <c r="N195" s="3">
        <f t="shared" ref="N195:N248" si="23">IF(D195="d",SUM(J195*2,K195),J195)</f>
        <v>1</v>
      </c>
      <c r="O195" s="11" t="str">
        <f t="shared" si="22"/>
        <v>Kolář Daniel</v>
      </c>
      <c r="P195" s="3">
        <f t="shared" ref="P195:P258" si="24">SUM(M195,N195)</f>
        <v>6</v>
      </c>
      <c r="W195" s="34"/>
    </row>
    <row r="196" spans="1:23" x14ac:dyDescent="0.25">
      <c r="A196" s="13">
        <v>42785</v>
      </c>
      <c r="B196" s="14" t="s">
        <v>399</v>
      </c>
      <c r="C196" s="15" t="s">
        <v>17</v>
      </c>
      <c r="D196" s="15" t="s">
        <v>154</v>
      </c>
      <c r="E196" s="29" t="s">
        <v>418</v>
      </c>
      <c r="F196" s="29" t="s">
        <v>419</v>
      </c>
      <c r="G196" s="28">
        <v>3</v>
      </c>
      <c r="H196" s="14" t="s">
        <v>15</v>
      </c>
      <c r="I196" s="30" t="s">
        <v>176</v>
      </c>
      <c r="J196" s="28">
        <v>0</v>
      </c>
      <c r="K196" s="28">
        <v>0</v>
      </c>
      <c r="L196" s="28">
        <v>2</v>
      </c>
      <c r="M196" s="3">
        <f t="shared" si="21"/>
        <v>3</v>
      </c>
      <c r="N196" s="3">
        <f t="shared" si="23"/>
        <v>0</v>
      </c>
      <c r="O196" s="11" t="str">
        <f t="shared" si="22"/>
        <v>Mička Ladislav</v>
      </c>
      <c r="P196" s="3">
        <f t="shared" si="24"/>
        <v>3</v>
      </c>
      <c r="W196" s="34"/>
    </row>
    <row r="197" spans="1:23" x14ac:dyDescent="0.25">
      <c r="A197" s="13">
        <v>42785</v>
      </c>
      <c r="B197" s="14" t="s">
        <v>399</v>
      </c>
      <c r="C197" s="15" t="s">
        <v>17</v>
      </c>
      <c r="D197" s="15" t="s">
        <v>154</v>
      </c>
      <c r="E197" s="16" t="s">
        <v>202</v>
      </c>
      <c r="F197" s="16" t="s">
        <v>203</v>
      </c>
      <c r="G197" s="15">
        <v>2</v>
      </c>
      <c r="H197" s="14" t="s">
        <v>15</v>
      </c>
      <c r="I197" s="17" t="s">
        <v>420</v>
      </c>
      <c r="J197" s="15">
        <v>0</v>
      </c>
      <c r="K197" s="15">
        <v>0</v>
      </c>
      <c r="L197" s="15">
        <v>2</v>
      </c>
      <c r="M197" s="3">
        <f t="shared" si="21"/>
        <v>5</v>
      </c>
      <c r="N197" s="3">
        <f t="shared" si="23"/>
        <v>0</v>
      </c>
      <c r="O197" s="11" t="str">
        <f t="shared" si="22"/>
        <v>Turčínek Tomáš</v>
      </c>
      <c r="P197" s="3">
        <f t="shared" si="24"/>
        <v>5</v>
      </c>
      <c r="W197" s="34"/>
    </row>
    <row r="198" spans="1:23" x14ac:dyDescent="0.25">
      <c r="A198" s="13">
        <v>42785</v>
      </c>
      <c r="B198" s="14" t="s">
        <v>399</v>
      </c>
      <c r="C198" s="15" t="s">
        <v>17</v>
      </c>
      <c r="D198" s="15" t="s">
        <v>154</v>
      </c>
      <c r="E198" s="16" t="s">
        <v>421</v>
      </c>
      <c r="F198" s="16" t="s">
        <v>184</v>
      </c>
      <c r="G198" s="15">
        <v>3</v>
      </c>
      <c r="H198" s="14" t="s">
        <v>15</v>
      </c>
      <c r="I198" s="17" t="s">
        <v>169</v>
      </c>
      <c r="J198" s="15">
        <v>0</v>
      </c>
      <c r="K198" s="15">
        <v>0</v>
      </c>
      <c r="L198" s="15">
        <v>2</v>
      </c>
      <c r="M198" s="3">
        <f t="shared" si="21"/>
        <v>3</v>
      </c>
      <c r="N198" s="3">
        <f t="shared" si="23"/>
        <v>0</v>
      </c>
      <c r="O198" s="11" t="str">
        <f t="shared" si="22"/>
        <v>Libenek Štěpán</v>
      </c>
      <c r="P198" s="3">
        <f t="shared" si="24"/>
        <v>3</v>
      </c>
      <c r="W198" s="34"/>
    </row>
    <row r="199" spans="1:23" x14ac:dyDescent="0.25">
      <c r="A199" s="13">
        <v>42798</v>
      </c>
      <c r="B199" s="14" t="s">
        <v>399</v>
      </c>
      <c r="C199" s="15" t="s">
        <v>17</v>
      </c>
      <c r="D199" s="15" t="s">
        <v>154</v>
      </c>
      <c r="E199" s="16" t="s">
        <v>409</v>
      </c>
      <c r="F199" s="16" t="s">
        <v>159</v>
      </c>
      <c r="G199" s="15" t="s">
        <v>173</v>
      </c>
      <c r="H199" s="14" t="s">
        <v>12</v>
      </c>
      <c r="I199" s="17" t="s">
        <v>410</v>
      </c>
      <c r="J199" s="15">
        <v>0</v>
      </c>
      <c r="K199" s="15">
        <v>0</v>
      </c>
      <c r="L199" s="15">
        <v>2</v>
      </c>
      <c r="M199" s="3">
        <f t="shared" si="21"/>
        <v>0</v>
      </c>
      <c r="N199" s="3">
        <f t="shared" si="23"/>
        <v>0</v>
      </c>
      <c r="O199" s="11" t="str">
        <f t="shared" si="22"/>
        <v>Ciora Jakub</v>
      </c>
      <c r="P199" s="3">
        <f t="shared" si="24"/>
        <v>0</v>
      </c>
      <c r="W199" s="34"/>
    </row>
    <row r="200" spans="1:23" x14ac:dyDescent="0.25">
      <c r="A200" s="13">
        <v>42798</v>
      </c>
      <c r="B200" s="14" t="s">
        <v>422</v>
      </c>
      <c r="C200" s="15" t="s">
        <v>17</v>
      </c>
      <c r="D200" s="15" t="s">
        <v>154</v>
      </c>
      <c r="E200" s="16" t="s">
        <v>402</v>
      </c>
      <c r="F200" s="16" t="s">
        <v>162</v>
      </c>
      <c r="G200" s="15" t="s">
        <v>173</v>
      </c>
      <c r="H200" s="14" t="s">
        <v>12</v>
      </c>
      <c r="I200" s="17" t="s">
        <v>174</v>
      </c>
      <c r="J200" s="15">
        <v>0</v>
      </c>
      <c r="K200" s="15">
        <v>0</v>
      </c>
      <c r="L200" s="15">
        <v>2</v>
      </c>
      <c r="M200" s="3">
        <f t="shared" si="21"/>
        <v>0</v>
      </c>
      <c r="N200" s="3">
        <f t="shared" si="23"/>
        <v>0</v>
      </c>
      <c r="O200" s="11" t="str">
        <f t="shared" si="22"/>
        <v>Dryšl Adam</v>
      </c>
      <c r="P200" s="3">
        <f t="shared" si="24"/>
        <v>0</v>
      </c>
      <c r="W200" s="34"/>
    </row>
    <row r="201" spans="1:23" x14ac:dyDescent="0.25">
      <c r="A201" s="13">
        <v>42798</v>
      </c>
      <c r="B201" s="14" t="s">
        <v>422</v>
      </c>
      <c r="C201" s="15" t="s">
        <v>17</v>
      </c>
      <c r="D201" s="15" t="s">
        <v>154</v>
      </c>
      <c r="E201" s="16" t="s">
        <v>423</v>
      </c>
      <c r="F201" s="16" t="s">
        <v>424</v>
      </c>
      <c r="G201" s="15" t="s">
        <v>173</v>
      </c>
      <c r="H201" s="14" t="s">
        <v>12</v>
      </c>
      <c r="I201" s="17" t="s">
        <v>174</v>
      </c>
      <c r="J201" s="15">
        <v>0</v>
      </c>
      <c r="K201" s="15">
        <v>0</v>
      </c>
      <c r="L201" s="15">
        <v>3</v>
      </c>
      <c r="M201" s="3">
        <f t="shared" si="21"/>
        <v>0</v>
      </c>
      <c r="N201" s="3">
        <f t="shared" si="23"/>
        <v>0</v>
      </c>
      <c r="O201" s="11" t="str">
        <f t="shared" si="22"/>
        <v>Bukovjanová Charlotte</v>
      </c>
      <c r="P201" s="3">
        <f t="shared" si="24"/>
        <v>0</v>
      </c>
      <c r="W201" s="34"/>
    </row>
    <row r="202" spans="1:23" x14ac:dyDescent="0.25">
      <c r="A202" s="13">
        <v>42798</v>
      </c>
      <c r="B202" s="14" t="s">
        <v>422</v>
      </c>
      <c r="C202" s="15" t="s">
        <v>17</v>
      </c>
      <c r="D202" s="15" t="s">
        <v>154</v>
      </c>
      <c r="E202" s="16" t="s">
        <v>155</v>
      </c>
      <c r="F202" s="16" t="s">
        <v>156</v>
      </c>
      <c r="G202" s="15">
        <v>2</v>
      </c>
      <c r="H202" s="14" t="s">
        <v>12</v>
      </c>
      <c r="I202" s="17" t="s">
        <v>157</v>
      </c>
      <c r="J202" s="15">
        <v>1</v>
      </c>
      <c r="K202" s="15">
        <v>0</v>
      </c>
      <c r="L202" s="15">
        <v>1</v>
      </c>
      <c r="M202" s="3">
        <f t="shared" si="21"/>
        <v>5</v>
      </c>
      <c r="N202" s="3">
        <f t="shared" si="23"/>
        <v>1</v>
      </c>
      <c r="O202" s="11" t="str">
        <f t="shared" si="22"/>
        <v>Martináková Stela</v>
      </c>
      <c r="P202" s="3">
        <f t="shared" si="24"/>
        <v>6</v>
      </c>
      <c r="W202" s="34"/>
    </row>
    <row r="203" spans="1:23" x14ac:dyDescent="0.25">
      <c r="A203" s="13">
        <v>42798</v>
      </c>
      <c r="B203" s="14" t="s">
        <v>422</v>
      </c>
      <c r="C203" s="15" t="s">
        <v>17</v>
      </c>
      <c r="D203" s="15" t="s">
        <v>154</v>
      </c>
      <c r="E203" s="29" t="s">
        <v>414</v>
      </c>
      <c r="F203" s="29" t="s">
        <v>162</v>
      </c>
      <c r="G203" s="28" t="s">
        <v>173</v>
      </c>
      <c r="H203" s="27" t="s">
        <v>12</v>
      </c>
      <c r="I203" s="30" t="s">
        <v>174</v>
      </c>
      <c r="J203" s="28">
        <v>1</v>
      </c>
      <c r="K203" s="28">
        <v>0</v>
      </c>
      <c r="L203" s="28">
        <v>2</v>
      </c>
      <c r="M203" s="3">
        <f t="shared" si="21"/>
        <v>0</v>
      </c>
      <c r="N203" s="3">
        <f t="shared" si="23"/>
        <v>1</v>
      </c>
      <c r="O203" s="11" t="str">
        <f t="shared" si="22"/>
        <v>Kulhánek Adam</v>
      </c>
      <c r="P203" s="3">
        <f t="shared" si="24"/>
        <v>1</v>
      </c>
      <c r="W203" s="34"/>
    </row>
    <row r="204" spans="1:23" x14ac:dyDescent="0.25">
      <c r="A204" s="13">
        <v>42798</v>
      </c>
      <c r="B204" s="14" t="s">
        <v>422</v>
      </c>
      <c r="C204" s="15" t="s">
        <v>17</v>
      </c>
      <c r="D204" s="15" t="s">
        <v>154</v>
      </c>
      <c r="E204" s="29" t="s">
        <v>340</v>
      </c>
      <c r="F204" s="29" t="s">
        <v>345</v>
      </c>
      <c r="G204" s="28" t="s">
        <v>173</v>
      </c>
      <c r="H204" s="27" t="s">
        <v>14</v>
      </c>
      <c r="I204" s="30" t="s">
        <v>176</v>
      </c>
      <c r="J204" s="28">
        <v>1</v>
      </c>
      <c r="K204" s="28">
        <v>0</v>
      </c>
      <c r="L204" s="28">
        <v>3</v>
      </c>
      <c r="M204" s="3">
        <f t="shared" si="21"/>
        <v>0</v>
      </c>
      <c r="N204" s="3">
        <f t="shared" si="23"/>
        <v>1</v>
      </c>
      <c r="O204" s="11" t="str">
        <f t="shared" si="22"/>
        <v>Caletka Petr</v>
      </c>
      <c r="P204" s="3">
        <f t="shared" si="24"/>
        <v>1</v>
      </c>
      <c r="W204" s="34"/>
    </row>
    <row r="205" spans="1:23" x14ac:dyDescent="0.25">
      <c r="A205" s="13">
        <v>42798</v>
      </c>
      <c r="B205" s="14" t="s">
        <v>422</v>
      </c>
      <c r="C205" s="15" t="s">
        <v>17</v>
      </c>
      <c r="D205" s="15" t="s">
        <v>154</v>
      </c>
      <c r="E205" s="29" t="s">
        <v>340</v>
      </c>
      <c r="F205" s="29" t="s">
        <v>172</v>
      </c>
      <c r="G205" s="28" t="s">
        <v>173</v>
      </c>
      <c r="H205" s="27" t="s">
        <v>14</v>
      </c>
      <c r="I205" s="30" t="s">
        <v>174</v>
      </c>
      <c r="J205" s="28">
        <v>0</v>
      </c>
      <c r="K205" s="28">
        <v>0</v>
      </c>
      <c r="L205" s="28">
        <v>2</v>
      </c>
      <c r="M205" s="3">
        <f t="shared" si="21"/>
        <v>0</v>
      </c>
      <c r="N205" s="3">
        <f t="shared" si="23"/>
        <v>0</v>
      </c>
      <c r="O205" s="11" t="str">
        <f t="shared" si="22"/>
        <v>Caletka Michal</v>
      </c>
      <c r="P205" s="3">
        <f t="shared" si="24"/>
        <v>0</v>
      </c>
      <c r="W205" s="34"/>
    </row>
    <row r="206" spans="1:23" x14ac:dyDescent="0.25">
      <c r="A206" s="13">
        <v>42798</v>
      </c>
      <c r="B206" s="14" t="s">
        <v>422</v>
      </c>
      <c r="C206" s="15" t="s">
        <v>17</v>
      </c>
      <c r="D206" s="15" t="s">
        <v>154</v>
      </c>
      <c r="E206" s="29" t="s">
        <v>336</v>
      </c>
      <c r="F206" s="29" t="s">
        <v>217</v>
      </c>
      <c r="G206" s="28" t="s">
        <v>173</v>
      </c>
      <c r="H206" s="27" t="s">
        <v>14</v>
      </c>
      <c r="I206" s="30" t="s">
        <v>163</v>
      </c>
      <c r="J206" s="28">
        <v>0</v>
      </c>
      <c r="K206" s="28">
        <v>0</v>
      </c>
      <c r="L206" s="28">
        <v>2</v>
      </c>
      <c r="M206" s="3">
        <f t="shared" si="21"/>
        <v>0</v>
      </c>
      <c r="N206" s="3">
        <f t="shared" si="23"/>
        <v>0</v>
      </c>
      <c r="O206" s="11" t="str">
        <f t="shared" si="22"/>
        <v>Suchan Jan</v>
      </c>
      <c r="P206" s="3">
        <f t="shared" si="24"/>
        <v>0</v>
      </c>
      <c r="W206" s="34"/>
    </row>
    <row r="207" spans="1:23" x14ac:dyDescent="0.25">
      <c r="A207" s="13">
        <v>42798</v>
      </c>
      <c r="B207" s="14" t="s">
        <v>422</v>
      </c>
      <c r="C207" s="15" t="s">
        <v>17</v>
      </c>
      <c r="D207" s="15" t="s">
        <v>154</v>
      </c>
      <c r="E207" s="29" t="s">
        <v>335</v>
      </c>
      <c r="F207" s="29" t="s">
        <v>159</v>
      </c>
      <c r="G207" s="28" t="s">
        <v>173</v>
      </c>
      <c r="H207" s="27" t="s">
        <v>14</v>
      </c>
      <c r="I207" s="30" t="s">
        <v>163</v>
      </c>
      <c r="J207" s="28">
        <v>0</v>
      </c>
      <c r="K207" s="28">
        <v>0</v>
      </c>
      <c r="L207" s="28">
        <v>1</v>
      </c>
      <c r="M207" s="3">
        <f t="shared" si="21"/>
        <v>0</v>
      </c>
      <c r="N207" s="3">
        <f t="shared" si="23"/>
        <v>0</v>
      </c>
      <c r="O207" s="11" t="str">
        <f t="shared" si="22"/>
        <v>Matušek Jakub</v>
      </c>
      <c r="P207" s="3">
        <f t="shared" si="24"/>
        <v>0</v>
      </c>
      <c r="W207" s="34"/>
    </row>
    <row r="208" spans="1:23" x14ac:dyDescent="0.25">
      <c r="A208" s="13">
        <v>42798</v>
      </c>
      <c r="B208" s="14" t="s">
        <v>422</v>
      </c>
      <c r="C208" s="15" t="s">
        <v>17</v>
      </c>
      <c r="D208" s="15" t="s">
        <v>154</v>
      </c>
      <c r="E208" s="29" t="s">
        <v>177</v>
      </c>
      <c r="F208" s="29" t="s">
        <v>178</v>
      </c>
      <c r="G208" s="28">
        <v>3</v>
      </c>
      <c r="H208" s="27" t="s">
        <v>83</v>
      </c>
      <c r="I208" s="30" t="s">
        <v>179</v>
      </c>
      <c r="J208" s="28">
        <v>1</v>
      </c>
      <c r="K208" s="28">
        <v>0</v>
      </c>
      <c r="L208" s="28">
        <v>2</v>
      </c>
      <c r="M208" s="3">
        <f t="shared" si="21"/>
        <v>3</v>
      </c>
      <c r="N208" s="3">
        <f t="shared" si="23"/>
        <v>1</v>
      </c>
      <c r="O208" s="11" t="str">
        <f t="shared" si="22"/>
        <v>Rapčanová Silvie</v>
      </c>
      <c r="P208" s="3">
        <f t="shared" si="24"/>
        <v>4</v>
      </c>
      <c r="W208" s="34"/>
    </row>
    <row r="209" spans="1:23" x14ac:dyDescent="0.25">
      <c r="A209" s="13">
        <v>42798</v>
      </c>
      <c r="B209" s="14" t="s">
        <v>422</v>
      </c>
      <c r="C209" s="15" t="s">
        <v>17</v>
      </c>
      <c r="D209" s="15" t="s">
        <v>154</v>
      </c>
      <c r="E209" s="29" t="s">
        <v>177</v>
      </c>
      <c r="F209" s="29" t="s">
        <v>330</v>
      </c>
      <c r="G209" s="28">
        <v>3</v>
      </c>
      <c r="H209" s="27" t="s">
        <v>83</v>
      </c>
      <c r="I209" s="30" t="s">
        <v>331</v>
      </c>
      <c r="J209" s="28">
        <v>1</v>
      </c>
      <c r="K209" s="28">
        <v>0</v>
      </c>
      <c r="L209" s="28">
        <v>2</v>
      </c>
      <c r="M209" s="3">
        <f t="shared" si="21"/>
        <v>3</v>
      </c>
      <c r="N209" s="3">
        <f t="shared" si="23"/>
        <v>1</v>
      </c>
      <c r="O209" s="11" t="str">
        <f t="shared" si="22"/>
        <v>Rapčanová Alice</v>
      </c>
      <c r="P209" s="3">
        <f t="shared" si="24"/>
        <v>4</v>
      </c>
      <c r="W209" s="34"/>
    </row>
    <row r="210" spans="1:23" x14ac:dyDescent="0.25">
      <c r="A210" s="13">
        <v>42798</v>
      </c>
      <c r="B210" s="14" t="s">
        <v>422</v>
      </c>
      <c r="C210" s="15" t="s">
        <v>17</v>
      </c>
      <c r="D210" s="15" t="s">
        <v>154</v>
      </c>
      <c r="E210" s="29" t="s">
        <v>346</v>
      </c>
      <c r="F210" s="29" t="s">
        <v>347</v>
      </c>
      <c r="G210" s="28" t="s">
        <v>173</v>
      </c>
      <c r="H210" s="27" t="s">
        <v>14</v>
      </c>
      <c r="I210" s="30" t="s">
        <v>176</v>
      </c>
      <c r="J210" s="28">
        <v>0</v>
      </c>
      <c r="K210" s="28">
        <v>0</v>
      </c>
      <c r="L210" s="28">
        <v>4</v>
      </c>
      <c r="M210" s="3">
        <f t="shared" si="21"/>
        <v>0</v>
      </c>
      <c r="N210" s="3">
        <f t="shared" si="23"/>
        <v>0</v>
      </c>
      <c r="O210" s="11" t="str">
        <f t="shared" si="22"/>
        <v>Hegner Leoš</v>
      </c>
      <c r="P210" s="3">
        <f t="shared" si="24"/>
        <v>0</v>
      </c>
      <c r="W210" s="34"/>
    </row>
    <row r="211" spans="1:23" x14ac:dyDescent="0.25">
      <c r="A211" s="13">
        <v>42798</v>
      </c>
      <c r="B211" s="14" t="s">
        <v>422</v>
      </c>
      <c r="C211" s="15" t="s">
        <v>17</v>
      </c>
      <c r="D211" s="15" t="s">
        <v>154</v>
      </c>
      <c r="E211" s="29" t="s">
        <v>408</v>
      </c>
      <c r="F211" s="29" t="s">
        <v>193</v>
      </c>
      <c r="G211" s="28" t="s">
        <v>173</v>
      </c>
      <c r="H211" s="27" t="s">
        <v>14</v>
      </c>
      <c r="I211" s="30" t="s">
        <v>169</v>
      </c>
      <c r="J211" s="28">
        <v>0</v>
      </c>
      <c r="K211" s="28">
        <v>0</v>
      </c>
      <c r="L211" s="28">
        <v>2</v>
      </c>
      <c r="M211" s="3">
        <f t="shared" si="21"/>
        <v>0</v>
      </c>
      <c r="N211" s="3">
        <f t="shared" si="23"/>
        <v>0</v>
      </c>
      <c r="O211" s="11" t="str">
        <f t="shared" si="22"/>
        <v>Kožušník Vojtěch</v>
      </c>
      <c r="P211" s="3">
        <f t="shared" si="24"/>
        <v>0</v>
      </c>
      <c r="W211" s="34"/>
    </row>
    <row r="212" spans="1:23" x14ac:dyDescent="0.25">
      <c r="A212" s="13">
        <v>42798</v>
      </c>
      <c r="B212" s="14" t="s">
        <v>422</v>
      </c>
      <c r="C212" s="15" t="s">
        <v>17</v>
      </c>
      <c r="D212" s="15" t="s">
        <v>154</v>
      </c>
      <c r="E212" s="16" t="s">
        <v>208</v>
      </c>
      <c r="F212" s="16" t="s">
        <v>209</v>
      </c>
      <c r="G212" s="15" t="s">
        <v>173</v>
      </c>
      <c r="H212" s="14" t="s">
        <v>84</v>
      </c>
      <c r="I212" s="17" t="s">
        <v>215</v>
      </c>
      <c r="J212" s="15">
        <v>0</v>
      </c>
      <c r="K212" s="15">
        <v>0</v>
      </c>
      <c r="L212" s="15">
        <v>3</v>
      </c>
      <c r="M212" s="3">
        <f t="shared" si="21"/>
        <v>0</v>
      </c>
      <c r="N212" s="3">
        <f t="shared" si="23"/>
        <v>0</v>
      </c>
      <c r="O212" s="11" t="str">
        <f t="shared" si="22"/>
        <v>Benáčková Denisa</v>
      </c>
      <c r="P212" s="3">
        <f t="shared" si="24"/>
        <v>0</v>
      </c>
      <c r="W212" s="34"/>
    </row>
    <row r="213" spans="1:23" x14ac:dyDescent="0.25">
      <c r="A213" s="13">
        <v>42798</v>
      </c>
      <c r="B213" s="14" t="s">
        <v>422</v>
      </c>
      <c r="C213" s="15" t="s">
        <v>17</v>
      </c>
      <c r="D213" s="15" t="s">
        <v>154</v>
      </c>
      <c r="E213" s="16" t="s">
        <v>192</v>
      </c>
      <c r="F213" s="16" t="s">
        <v>193</v>
      </c>
      <c r="G213" s="15">
        <v>1</v>
      </c>
      <c r="H213" s="14" t="s">
        <v>15</v>
      </c>
      <c r="I213" s="17" t="s">
        <v>169</v>
      </c>
      <c r="J213" s="15">
        <v>3</v>
      </c>
      <c r="K213" s="15">
        <v>0</v>
      </c>
      <c r="L213" s="15">
        <v>0</v>
      </c>
      <c r="M213" s="3">
        <f t="shared" si="21"/>
        <v>6</v>
      </c>
      <c r="N213" s="3">
        <f t="shared" si="23"/>
        <v>3</v>
      </c>
      <c r="O213" s="11" t="str">
        <f t="shared" si="22"/>
        <v>Bulka Vojtěch</v>
      </c>
      <c r="P213" s="3">
        <f t="shared" si="24"/>
        <v>9</v>
      </c>
      <c r="W213" s="34"/>
    </row>
    <row r="214" spans="1:23" x14ac:dyDescent="0.25">
      <c r="A214" s="13">
        <v>42798</v>
      </c>
      <c r="B214" s="14" t="s">
        <v>422</v>
      </c>
      <c r="C214" s="15" t="s">
        <v>17</v>
      </c>
      <c r="D214" s="15" t="s">
        <v>154</v>
      </c>
      <c r="E214" s="16" t="s">
        <v>202</v>
      </c>
      <c r="F214" s="16" t="s">
        <v>203</v>
      </c>
      <c r="G214" s="15">
        <v>3</v>
      </c>
      <c r="H214" s="14" t="s">
        <v>15</v>
      </c>
      <c r="I214" s="17" t="s">
        <v>204</v>
      </c>
      <c r="J214" s="15">
        <v>0</v>
      </c>
      <c r="K214" s="15">
        <v>0</v>
      </c>
      <c r="L214" s="15">
        <v>2</v>
      </c>
      <c r="M214" s="3">
        <f t="shared" si="21"/>
        <v>3</v>
      </c>
      <c r="N214" s="3">
        <f t="shared" si="23"/>
        <v>0</v>
      </c>
      <c r="O214" s="11" t="str">
        <f t="shared" si="22"/>
        <v>Turčínek Tomáš</v>
      </c>
      <c r="P214" s="3">
        <f t="shared" si="24"/>
        <v>3</v>
      </c>
      <c r="W214" s="34"/>
    </row>
    <row r="215" spans="1:23" x14ac:dyDescent="0.25">
      <c r="A215" s="13">
        <v>42798</v>
      </c>
      <c r="B215" s="14" t="s">
        <v>422</v>
      </c>
      <c r="C215" s="15" t="s">
        <v>17</v>
      </c>
      <c r="D215" s="15" t="s">
        <v>154</v>
      </c>
      <c r="E215" s="16" t="s">
        <v>421</v>
      </c>
      <c r="F215" s="16" t="s">
        <v>184</v>
      </c>
      <c r="G215" s="15">
        <v>3</v>
      </c>
      <c r="H215" s="14" t="s">
        <v>15</v>
      </c>
      <c r="I215" s="17" t="s">
        <v>169</v>
      </c>
      <c r="J215" s="15">
        <v>1</v>
      </c>
      <c r="K215" s="15">
        <v>0</v>
      </c>
      <c r="L215" s="15">
        <v>2</v>
      </c>
      <c r="M215" s="3">
        <f t="shared" si="21"/>
        <v>3</v>
      </c>
      <c r="N215" s="3">
        <f t="shared" si="23"/>
        <v>1</v>
      </c>
      <c r="O215" s="11" t="str">
        <f t="shared" si="22"/>
        <v>Libenek Štěpán</v>
      </c>
      <c r="P215" s="3">
        <f t="shared" si="24"/>
        <v>4</v>
      </c>
      <c r="W215" s="34"/>
    </row>
    <row r="216" spans="1:23" x14ac:dyDescent="0.25">
      <c r="A216" s="13">
        <v>42798</v>
      </c>
      <c r="B216" s="14" t="s">
        <v>422</v>
      </c>
      <c r="C216" s="15" t="s">
        <v>17</v>
      </c>
      <c r="D216" s="15" t="s">
        <v>154</v>
      </c>
      <c r="E216" s="16" t="s">
        <v>362</v>
      </c>
      <c r="F216" s="16" t="s">
        <v>363</v>
      </c>
      <c r="G216" s="15" t="s">
        <v>173</v>
      </c>
      <c r="H216" s="14" t="s">
        <v>15</v>
      </c>
      <c r="I216" s="17" t="s">
        <v>174</v>
      </c>
      <c r="J216" s="15">
        <v>0</v>
      </c>
      <c r="K216" s="15">
        <v>0</v>
      </c>
      <c r="L216" s="15">
        <v>3</v>
      </c>
      <c r="M216" s="3">
        <f t="shared" si="21"/>
        <v>0</v>
      </c>
      <c r="N216" s="3">
        <f t="shared" si="23"/>
        <v>0</v>
      </c>
      <c r="O216" s="11" t="str">
        <f t="shared" si="22"/>
        <v>Fráňa Patrik</v>
      </c>
      <c r="P216" s="3">
        <f t="shared" si="24"/>
        <v>0</v>
      </c>
      <c r="W216" s="34"/>
    </row>
    <row r="217" spans="1:23" x14ac:dyDescent="0.25">
      <c r="A217" s="13">
        <v>42805</v>
      </c>
      <c r="B217" s="14" t="s">
        <v>442</v>
      </c>
      <c r="C217" s="15" t="s">
        <v>54</v>
      </c>
      <c r="D217" s="15" t="s">
        <v>154</v>
      </c>
      <c r="E217" s="16" t="s">
        <v>177</v>
      </c>
      <c r="F217" s="16" t="s">
        <v>178</v>
      </c>
      <c r="G217" s="15" t="s">
        <v>173</v>
      </c>
      <c r="H217" s="14" t="s">
        <v>83</v>
      </c>
      <c r="I217" s="17" t="s">
        <v>179</v>
      </c>
      <c r="J217" s="15">
        <v>0</v>
      </c>
      <c r="K217" s="15">
        <v>0</v>
      </c>
      <c r="L217" s="15">
        <v>2</v>
      </c>
      <c r="M217" s="3">
        <f t="shared" si="21"/>
        <v>0</v>
      </c>
      <c r="N217" s="3">
        <f t="shared" si="23"/>
        <v>0</v>
      </c>
      <c r="O217" s="11" t="str">
        <f t="shared" si="22"/>
        <v>Rapčanová Silvie</v>
      </c>
      <c r="P217" s="3">
        <f t="shared" si="24"/>
        <v>0</v>
      </c>
      <c r="W217" s="34"/>
    </row>
    <row r="218" spans="1:23" x14ac:dyDescent="0.25">
      <c r="A218" s="13">
        <v>42805</v>
      </c>
      <c r="B218" s="14" t="s">
        <v>442</v>
      </c>
      <c r="C218" s="15" t="s">
        <v>54</v>
      </c>
      <c r="D218" s="15" t="s">
        <v>154</v>
      </c>
      <c r="E218" s="16" t="s">
        <v>177</v>
      </c>
      <c r="F218" s="16" t="s">
        <v>330</v>
      </c>
      <c r="G218" s="15" t="s">
        <v>173</v>
      </c>
      <c r="H218" s="14" t="s">
        <v>83</v>
      </c>
      <c r="I218" s="17" t="s">
        <v>331</v>
      </c>
      <c r="J218" s="15">
        <v>0</v>
      </c>
      <c r="K218" s="15">
        <v>0</v>
      </c>
      <c r="L218" s="15">
        <v>2</v>
      </c>
      <c r="M218" s="3">
        <f t="shared" si="21"/>
        <v>0</v>
      </c>
      <c r="N218" s="3">
        <f t="shared" si="23"/>
        <v>0</v>
      </c>
      <c r="O218" s="11" t="str">
        <f t="shared" si="22"/>
        <v>Rapčanová Alice</v>
      </c>
      <c r="P218" s="3">
        <f t="shared" si="24"/>
        <v>0</v>
      </c>
      <c r="W218" s="34"/>
    </row>
    <row r="219" spans="1:23" x14ac:dyDescent="0.25">
      <c r="A219" s="13">
        <v>42805</v>
      </c>
      <c r="B219" s="14" t="s">
        <v>442</v>
      </c>
      <c r="C219" s="15" t="s">
        <v>54</v>
      </c>
      <c r="D219" s="15" t="s">
        <v>154</v>
      </c>
      <c r="E219" s="16" t="s">
        <v>416</v>
      </c>
      <c r="F219" s="16" t="s">
        <v>345</v>
      </c>
      <c r="G219" s="15" t="s">
        <v>173</v>
      </c>
      <c r="H219" s="14" t="s">
        <v>14</v>
      </c>
      <c r="I219" s="17" t="s">
        <v>157</v>
      </c>
      <c r="J219" s="15">
        <v>0</v>
      </c>
      <c r="K219" s="15">
        <v>0</v>
      </c>
      <c r="L219" s="15">
        <v>1</v>
      </c>
      <c r="M219" s="3">
        <f t="shared" si="21"/>
        <v>0</v>
      </c>
      <c r="N219" s="3">
        <f t="shared" si="23"/>
        <v>0</v>
      </c>
      <c r="O219" s="11" t="str">
        <f t="shared" si="22"/>
        <v>Neuwirt Petr</v>
      </c>
      <c r="P219" s="3">
        <f t="shared" si="24"/>
        <v>0</v>
      </c>
      <c r="W219" s="34"/>
    </row>
    <row r="220" spans="1:23" x14ac:dyDescent="0.25">
      <c r="A220" s="13">
        <v>42805</v>
      </c>
      <c r="B220" s="14" t="s">
        <v>442</v>
      </c>
      <c r="C220" s="15" t="s">
        <v>54</v>
      </c>
      <c r="D220" s="15" t="s">
        <v>154</v>
      </c>
      <c r="E220" s="16" t="s">
        <v>171</v>
      </c>
      <c r="F220" s="16" t="s">
        <v>172</v>
      </c>
      <c r="G220" s="15" t="s">
        <v>173</v>
      </c>
      <c r="H220" s="14" t="s">
        <v>14</v>
      </c>
      <c r="I220" s="17" t="s">
        <v>174</v>
      </c>
      <c r="J220" s="15">
        <v>0</v>
      </c>
      <c r="K220" s="15">
        <v>0</v>
      </c>
      <c r="L220" s="15">
        <v>1</v>
      </c>
      <c r="M220" s="3">
        <f t="shared" si="21"/>
        <v>0</v>
      </c>
      <c r="N220" s="3">
        <f t="shared" si="23"/>
        <v>0</v>
      </c>
      <c r="O220" s="11" t="str">
        <f t="shared" si="22"/>
        <v>Meixner Michal</v>
      </c>
      <c r="P220" s="3">
        <f t="shared" si="24"/>
        <v>0</v>
      </c>
      <c r="W220" s="34"/>
    </row>
    <row r="221" spans="1:23" x14ac:dyDescent="0.25">
      <c r="A221" s="13">
        <v>42805</v>
      </c>
      <c r="B221" s="14" t="s">
        <v>442</v>
      </c>
      <c r="C221" s="15" t="s">
        <v>54</v>
      </c>
      <c r="D221" s="15" t="s">
        <v>154</v>
      </c>
      <c r="E221" s="16" t="s">
        <v>170</v>
      </c>
      <c r="F221" s="16" t="s">
        <v>159</v>
      </c>
      <c r="G221" s="15">
        <v>2</v>
      </c>
      <c r="H221" s="14" t="s">
        <v>14</v>
      </c>
      <c r="I221" s="17" t="s">
        <v>169</v>
      </c>
      <c r="J221" s="15">
        <v>3</v>
      </c>
      <c r="K221" s="15">
        <v>0</v>
      </c>
      <c r="L221" s="15">
        <v>1</v>
      </c>
      <c r="M221" s="3">
        <f t="shared" si="21"/>
        <v>5</v>
      </c>
      <c r="N221" s="3">
        <f t="shared" si="23"/>
        <v>3</v>
      </c>
      <c r="O221" s="11" t="str">
        <f t="shared" si="22"/>
        <v>Huvar Jakub</v>
      </c>
      <c r="P221" s="3">
        <f t="shared" si="24"/>
        <v>8</v>
      </c>
      <c r="W221" s="34"/>
    </row>
    <row r="222" spans="1:23" x14ac:dyDescent="0.25">
      <c r="A222" s="13">
        <v>42805</v>
      </c>
      <c r="B222" s="14" t="s">
        <v>442</v>
      </c>
      <c r="C222" s="15" t="s">
        <v>54</v>
      </c>
      <c r="D222" s="15" t="s">
        <v>154</v>
      </c>
      <c r="E222" s="16" t="s">
        <v>167</v>
      </c>
      <c r="F222" s="16" t="s">
        <v>168</v>
      </c>
      <c r="G222" s="15">
        <v>5</v>
      </c>
      <c r="H222" s="14" t="s">
        <v>14</v>
      </c>
      <c r="I222" s="17" t="s">
        <v>169</v>
      </c>
      <c r="J222" s="15">
        <v>2</v>
      </c>
      <c r="K222" s="15">
        <v>0</v>
      </c>
      <c r="L222" s="15">
        <v>2</v>
      </c>
      <c r="M222" s="3">
        <f t="shared" si="21"/>
        <v>0</v>
      </c>
      <c r="N222" s="3">
        <f t="shared" si="23"/>
        <v>2</v>
      </c>
      <c r="O222" s="11" t="str">
        <f t="shared" si="22"/>
        <v>Čebík Filip</v>
      </c>
      <c r="P222" s="3">
        <f t="shared" si="24"/>
        <v>2</v>
      </c>
      <c r="W222" s="34"/>
    </row>
    <row r="223" spans="1:23" x14ac:dyDescent="0.25">
      <c r="A223" s="13">
        <v>42805</v>
      </c>
      <c r="B223" s="14" t="s">
        <v>442</v>
      </c>
      <c r="C223" s="15" t="s">
        <v>54</v>
      </c>
      <c r="D223" s="15" t="s">
        <v>154</v>
      </c>
      <c r="E223" s="16" t="s">
        <v>175</v>
      </c>
      <c r="F223" s="16" t="s">
        <v>172</v>
      </c>
      <c r="G223" s="15">
        <v>9</v>
      </c>
      <c r="H223" s="14" t="s">
        <v>14</v>
      </c>
      <c r="I223" s="17" t="s">
        <v>176</v>
      </c>
      <c r="J223" s="15">
        <v>1</v>
      </c>
      <c r="K223" s="15">
        <v>0</v>
      </c>
      <c r="L223" s="15">
        <v>2</v>
      </c>
      <c r="M223" s="3">
        <f t="shared" si="21"/>
        <v>0</v>
      </c>
      <c r="N223" s="3">
        <f t="shared" si="23"/>
        <v>1</v>
      </c>
      <c r="O223" s="11" t="str">
        <f t="shared" si="22"/>
        <v>Čerchla Michal</v>
      </c>
      <c r="P223" s="3">
        <f t="shared" si="24"/>
        <v>1</v>
      </c>
      <c r="W223" s="34"/>
    </row>
    <row r="224" spans="1:23" x14ac:dyDescent="0.25">
      <c r="A224" s="13">
        <v>42805</v>
      </c>
      <c r="B224" s="14" t="s">
        <v>442</v>
      </c>
      <c r="C224" s="15" t="s">
        <v>54</v>
      </c>
      <c r="D224" s="15" t="s">
        <v>154</v>
      </c>
      <c r="E224" s="16" t="s">
        <v>357</v>
      </c>
      <c r="F224" s="16" t="s">
        <v>162</v>
      </c>
      <c r="G224" s="15">
        <v>2</v>
      </c>
      <c r="H224" s="14" t="s">
        <v>14</v>
      </c>
      <c r="I224" s="17" t="s">
        <v>443</v>
      </c>
      <c r="J224" s="15">
        <v>2</v>
      </c>
      <c r="K224" s="15">
        <v>0</v>
      </c>
      <c r="L224" s="15">
        <v>1</v>
      </c>
      <c r="M224" s="3">
        <f t="shared" si="21"/>
        <v>5</v>
      </c>
      <c r="N224" s="3">
        <f t="shared" si="23"/>
        <v>2</v>
      </c>
      <c r="O224" s="11" t="str">
        <f t="shared" si="22"/>
        <v>Horák Adam</v>
      </c>
      <c r="P224" s="3">
        <f t="shared" si="24"/>
        <v>7</v>
      </c>
      <c r="W224" s="34"/>
    </row>
    <row r="225" spans="1:23" x14ac:dyDescent="0.25">
      <c r="A225" s="13">
        <v>42805</v>
      </c>
      <c r="B225" s="14" t="s">
        <v>442</v>
      </c>
      <c r="C225" s="15" t="s">
        <v>54</v>
      </c>
      <c r="D225" s="15" t="s">
        <v>154</v>
      </c>
      <c r="E225" s="16" t="s">
        <v>213</v>
      </c>
      <c r="F225" s="16" t="s">
        <v>214</v>
      </c>
      <c r="G225" s="15">
        <v>3</v>
      </c>
      <c r="H225" s="14" t="s">
        <v>84</v>
      </c>
      <c r="I225" s="17" t="s">
        <v>182</v>
      </c>
      <c r="J225" s="15">
        <v>2</v>
      </c>
      <c r="K225" s="15">
        <v>0</v>
      </c>
      <c r="L225" s="15">
        <v>2</v>
      </c>
      <c r="M225" s="3">
        <f t="shared" si="21"/>
        <v>3</v>
      </c>
      <c r="N225" s="3">
        <f t="shared" si="23"/>
        <v>2</v>
      </c>
      <c r="O225" s="11" t="str">
        <f t="shared" si="22"/>
        <v>Václavková Tereza</v>
      </c>
      <c r="P225" s="3">
        <f t="shared" si="24"/>
        <v>5</v>
      </c>
      <c r="W225" s="34"/>
    </row>
    <row r="226" spans="1:23" x14ac:dyDescent="0.25">
      <c r="A226" s="13">
        <v>42805</v>
      </c>
      <c r="B226" s="14" t="s">
        <v>442</v>
      </c>
      <c r="C226" s="15" t="s">
        <v>54</v>
      </c>
      <c r="D226" s="15" t="s">
        <v>154</v>
      </c>
      <c r="E226" s="16" t="s">
        <v>208</v>
      </c>
      <c r="F226" s="16" t="s">
        <v>209</v>
      </c>
      <c r="G226" s="15" t="s">
        <v>173</v>
      </c>
      <c r="H226" s="14" t="s">
        <v>84</v>
      </c>
      <c r="I226" s="17" t="s">
        <v>182</v>
      </c>
      <c r="J226" s="15">
        <v>0</v>
      </c>
      <c r="K226" s="15">
        <v>0</v>
      </c>
      <c r="L226" s="15">
        <v>2</v>
      </c>
      <c r="M226" s="3">
        <f t="shared" si="21"/>
        <v>0</v>
      </c>
      <c r="N226" s="3">
        <f t="shared" si="23"/>
        <v>0</v>
      </c>
      <c r="O226" s="11" t="str">
        <f t="shared" si="22"/>
        <v>Benáčková Denisa</v>
      </c>
      <c r="P226" s="3">
        <f t="shared" si="24"/>
        <v>0</v>
      </c>
      <c r="W226" s="34"/>
    </row>
    <row r="227" spans="1:23" x14ac:dyDescent="0.25">
      <c r="A227" s="13">
        <v>42805</v>
      </c>
      <c r="B227" s="14" t="s">
        <v>442</v>
      </c>
      <c r="C227" s="15" t="s">
        <v>54</v>
      </c>
      <c r="D227" s="15" t="s">
        <v>154</v>
      </c>
      <c r="E227" s="16" t="s">
        <v>210</v>
      </c>
      <c r="F227" s="16" t="s">
        <v>211</v>
      </c>
      <c r="G227" s="15">
        <v>2</v>
      </c>
      <c r="H227" s="14" t="s">
        <v>84</v>
      </c>
      <c r="I227" s="17" t="s">
        <v>212</v>
      </c>
      <c r="J227" s="15">
        <v>3</v>
      </c>
      <c r="K227" s="15">
        <v>0</v>
      </c>
      <c r="L227" s="15">
        <v>2</v>
      </c>
      <c r="M227" s="3">
        <f t="shared" si="21"/>
        <v>5</v>
      </c>
      <c r="N227" s="3">
        <f t="shared" si="23"/>
        <v>3</v>
      </c>
      <c r="O227" s="11" t="str">
        <f t="shared" si="22"/>
        <v>Kokešová Alexandra</v>
      </c>
      <c r="P227" s="3">
        <f t="shared" si="24"/>
        <v>8</v>
      </c>
      <c r="W227" s="34"/>
    </row>
    <row r="228" spans="1:23" x14ac:dyDescent="0.25">
      <c r="A228" s="13">
        <v>42805</v>
      </c>
      <c r="B228" s="14" t="s">
        <v>442</v>
      </c>
      <c r="C228" s="15" t="s">
        <v>54</v>
      </c>
      <c r="D228" s="15" t="s">
        <v>154</v>
      </c>
      <c r="E228" s="16" t="s">
        <v>205</v>
      </c>
      <c r="F228" s="16" t="s">
        <v>206</v>
      </c>
      <c r="G228" s="15" t="s">
        <v>173</v>
      </c>
      <c r="H228" s="14" t="s">
        <v>84</v>
      </c>
      <c r="I228" s="17" t="s">
        <v>207</v>
      </c>
      <c r="J228" s="15">
        <v>0</v>
      </c>
      <c r="K228" s="15">
        <v>0</v>
      </c>
      <c r="L228" s="15">
        <v>4</v>
      </c>
      <c r="M228" s="3">
        <f t="shared" si="21"/>
        <v>0</v>
      </c>
      <c r="N228" s="3">
        <f t="shared" si="23"/>
        <v>0</v>
      </c>
      <c r="O228" s="11" t="str">
        <f t="shared" si="22"/>
        <v>Čerchlová Markéta</v>
      </c>
      <c r="P228" s="3">
        <f t="shared" si="24"/>
        <v>0</v>
      </c>
      <c r="W228" s="34"/>
    </row>
    <row r="229" spans="1:23" x14ac:dyDescent="0.25">
      <c r="A229" s="13">
        <v>42805</v>
      </c>
      <c r="B229" s="14" t="s">
        <v>442</v>
      </c>
      <c r="C229" s="15" t="s">
        <v>54</v>
      </c>
      <c r="D229" s="15" t="s">
        <v>154</v>
      </c>
      <c r="E229" s="16" t="s">
        <v>171</v>
      </c>
      <c r="F229" s="16" t="s">
        <v>203</v>
      </c>
      <c r="G229" s="15">
        <v>5</v>
      </c>
      <c r="H229" s="14" t="s">
        <v>15</v>
      </c>
      <c r="I229" s="17" t="s">
        <v>174</v>
      </c>
      <c r="J229" s="15">
        <v>2</v>
      </c>
      <c r="K229" s="15">
        <v>0</v>
      </c>
      <c r="L229" s="15">
        <v>2</v>
      </c>
      <c r="M229" s="3">
        <f t="shared" si="21"/>
        <v>0</v>
      </c>
      <c r="N229" s="3">
        <f t="shared" si="23"/>
        <v>2</v>
      </c>
      <c r="O229" s="11" t="str">
        <f t="shared" si="22"/>
        <v>Meixner Tomáš</v>
      </c>
      <c r="P229" s="3">
        <f t="shared" si="24"/>
        <v>2</v>
      </c>
      <c r="W229" s="34"/>
    </row>
    <row r="230" spans="1:23" x14ac:dyDescent="0.25">
      <c r="A230" s="13">
        <v>42805</v>
      </c>
      <c r="B230" s="14" t="s">
        <v>442</v>
      </c>
      <c r="C230" s="15" t="s">
        <v>54</v>
      </c>
      <c r="D230" s="15" t="s">
        <v>154</v>
      </c>
      <c r="E230" s="16" t="s">
        <v>365</v>
      </c>
      <c r="F230" s="16" t="s">
        <v>197</v>
      </c>
      <c r="G230" s="15" t="s">
        <v>173</v>
      </c>
      <c r="H230" s="14" t="s">
        <v>15</v>
      </c>
      <c r="I230" s="17" t="s">
        <v>169</v>
      </c>
      <c r="J230" s="15">
        <v>0</v>
      </c>
      <c r="K230" s="15">
        <v>0</v>
      </c>
      <c r="L230" s="15">
        <v>1</v>
      </c>
      <c r="M230" s="3">
        <f t="shared" si="21"/>
        <v>0</v>
      </c>
      <c r="N230" s="3">
        <f t="shared" si="23"/>
        <v>0</v>
      </c>
      <c r="O230" s="11" t="str">
        <f t="shared" si="22"/>
        <v>Hisem Matěj</v>
      </c>
      <c r="P230" s="3">
        <f t="shared" si="24"/>
        <v>0</v>
      </c>
      <c r="W230" s="34"/>
    </row>
    <row r="231" spans="1:23" x14ac:dyDescent="0.25">
      <c r="A231" s="13">
        <v>42805</v>
      </c>
      <c r="B231" s="14" t="s">
        <v>442</v>
      </c>
      <c r="C231" s="15" t="s">
        <v>54</v>
      </c>
      <c r="D231" s="15" t="s">
        <v>154</v>
      </c>
      <c r="E231" s="29" t="s">
        <v>183</v>
      </c>
      <c r="F231" s="29" t="s">
        <v>184</v>
      </c>
      <c r="G231" s="28">
        <v>5</v>
      </c>
      <c r="H231" s="14" t="s">
        <v>15</v>
      </c>
      <c r="I231" s="30" t="s">
        <v>176</v>
      </c>
      <c r="J231" s="28">
        <v>2</v>
      </c>
      <c r="K231" s="28">
        <v>0</v>
      </c>
      <c r="L231" s="28">
        <v>2</v>
      </c>
      <c r="M231" s="3">
        <f t="shared" si="21"/>
        <v>0</v>
      </c>
      <c r="N231" s="3">
        <f t="shared" si="23"/>
        <v>2</v>
      </c>
      <c r="O231" s="11" t="str">
        <f t="shared" si="22"/>
        <v>Tycar Štěpán</v>
      </c>
      <c r="P231" s="3">
        <f t="shared" si="24"/>
        <v>2</v>
      </c>
      <c r="W231" s="34"/>
    </row>
    <row r="232" spans="1:23" x14ac:dyDescent="0.25">
      <c r="A232" s="13">
        <v>42805</v>
      </c>
      <c r="B232" s="14" t="s">
        <v>442</v>
      </c>
      <c r="C232" s="15" t="s">
        <v>54</v>
      </c>
      <c r="D232" s="15" t="s">
        <v>154</v>
      </c>
      <c r="E232" s="29" t="s">
        <v>194</v>
      </c>
      <c r="F232" s="29" t="s">
        <v>195</v>
      </c>
      <c r="G232" s="28" t="s">
        <v>173</v>
      </c>
      <c r="H232" s="14" t="s">
        <v>15</v>
      </c>
      <c r="I232" s="30" t="s">
        <v>176</v>
      </c>
      <c r="J232" s="28">
        <v>1</v>
      </c>
      <c r="K232" s="28">
        <v>0</v>
      </c>
      <c r="L232" s="28">
        <v>2</v>
      </c>
      <c r="M232" s="3">
        <f t="shared" si="21"/>
        <v>0</v>
      </c>
      <c r="N232" s="3">
        <f t="shared" si="23"/>
        <v>1</v>
      </c>
      <c r="O232" s="11" t="str">
        <f t="shared" si="22"/>
        <v>Lindovský Jiří</v>
      </c>
      <c r="P232" s="3">
        <f t="shared" si="24"/>
        <v>1</v>
      </c>
      <c r="W232" s="34"/>
    </row>
    <row r="233" spans="1:23" x14ac:dyDescent="0.25">
      <c r="A233" s="13">
        <v>42812</v>
      </c>
      <c r="B233" s="14" t="s">
        <v>444</v>
      </c>
      <c r="C233" s="15" t="s">
        <v>13</v>
      </c>
      <c r="D233" s="15" t="s">
        <v>154</v>
      </c>
      <c r="E233" s="29" t="s">
        <v>237</v>
      </c>
      <c r="F233" s="29" t="s">
        <v>238</v>
      </c>
      <c r="G233" s="28">
        <v>2</v>
      </c>
      <c r="H233" s="14" t="s">
        <v>19</v>
      </c>
      <c r="I233" s="30" t="s">
        <v>182</v>
      </c>
      <c r="J233" s="28">
        <v>0</v>
      </c>
      <c r="K233" s="28">
        <v>0</v>
      </c>
      <c r="L233" s="28">
        <v>2</v>
      </c>
      <c r="M233" s="3">
        <f t="shared" si="21"/>
        <v>7</v>
      </c>
      <c r="N233" s="3">
        <f t="shared" si="23"/>
        <v>0</v>
      </c>
      <c r="O233" s="11" t="str">
        <f t="shared" si="22"/>
        <v>Kuncová Viktorie</v>
      </c>
      <c r="P233" s="3">
        <f t="shared" si="24"/>
        <v>7</v>
      </c>
      <c r="W233" s="34"/>
    </row>
    <row r="234" spans="1:23" x14ac:dyDescent="0.25">
      <c r="A234" s="13">
        <v>42812</v>
      </c>
      <c r="B234" s="14" t="s">
        <v>444</v>
      </c>
      <c r="C234" s="15" t="s">
        <v>13</v>
      </c>
      <c r="D234" s="15" t="s">
        <v>154</v>
      </c>
      <c r="E234" s="29" t="s">
        <v>251</v>
      </c>
      <c r="F234" s="29" t="s">
        <v>203</v>
      </c>
      <c r="G234" s="28">
        <v>4</v>
      </c>
      <c r="H234" s="14" t="s">
        <v>18</v>
      </c>
      <c r="I234" s="30" t="s">
        <v>218</v>
      </c>
      <c r="J234" s="28">
        <v>2</v>
      </c>
      <c r="K234" s="28">
        <v>0</v>
      </c>
      <c r="L234" s="28">
        <v>3</v>
      </c>
      <c r="M234" s="3">
        <f t="shared" si="21"/>
        <v>3</v>
      </c>
      <c r="N234" s="3">
        <f t="shared" si="23"/>
        <v>2</v>
      </c>
      <c r="O234" s="11" t="str">
        <f t="shared" si="22"/>
        <v>Kohn Tomáš</v>
      </c>
      <c r="P234" s="3">
        <f t="shared" si="24"/>
        <v>5</v>
      </c>
      <c r="W234" s="34"/>
    </row>
    <row r="235" spans="1:23" x14ac:dyDescent="0.25">
      <c r="A235" s="13">
        <v>42812</v>
      </c>
      <c r="B235" s="14" t="s">
        <v>444</v>
      </c>
      <c r="C235" s="15" t="s">
        <v>13</v>
      </c>
      <c r="D235" s="15" t="s">
        <v>154</v>
      </c>
      <c r="E235" s="29" t="s">
        <v>251</v>
      </c>
      <c r="F235" s="29" t="s">
        <v>252</v>
      </c>
      <c r="G235" s="28">
        <v>3</v>
      </c>
      <c r="H235" s="14" t="s">
        <v>18</v>
      </c>
      <c r="I235" s="30" t="s">
        <v>189</v>
      </c>
      <c r="J235" s="28">
        <v>2</v>
      </c>
      <c r="K235" s="28">
        <v>0</v>
      </c>
      <c r="L235" s="28">
        <v>1</v>
      </c>
      <c r="M235" s="3">
        <f t="shared" si="21"/>
        <v>5</v>
      </c>
      <c r="N235" s="3">
        <f t="shared" si="23"/>
        <v>2</v>
      </c>
      <c r="O235" s="11" t="str">
        <f t="shared" si="22"/>
        <v>Kohn Pavel</v>
      </c>
      <c r="P235" s="3">
        <f t="shared" si="24"/>
        <v>7</v>
      </c>
      <c r="W235" s="34"/>
    </row>
    <row r="236" spans="1:23" x14ac:dyDescent="0.25">
      <c r="A236" s="13">
        <v>42812</v>
      </c>
      <c r="B236" s="14" t="s">
        <v>444</v>
      </c>
      <c r="C236" s="15" t="s">
        <v>13</v>
      </c>
      <c r="D236" s="15" t="s">
        <v>154</v>
      </c>
      <c r="E236" s="29" t="s">
        <v>314</v>
      </c>
      <c r="F236" s="29" t="s">
        <v>217</v>
      </c>
      <c r="G236" s="28">
        <v>3</v>
      </c>
      <c r="H236" s="14" t="s">
        <v>18</v>
      </c>
      <c r="I236" s="30" t="s">
        <v>241</v>
      </c>
      <c r="J236" s="28">
        <v>1</v>
      </c>
      <c r="K236" s="28">
        <v>0</v>
      </c>
      <c r="L236" s="28">
        <v>1</v>
      </c>
      <c r="M236" s="3">
        <f t="shared" si="21"/>
        <v>5</v>
      </c>
      <c r="N236" s="3">
        <f t="shared" si="23"/>
        <v>1</v>
      </c>
      <c r="O236" s="11" t="str">
        <f t="shared" si="22"/>
        <v>Pátek Jan</v>
      </c>
      <c r="P236" s="3">
        <f t="shared" si="24"/>
        <v>6</v>
      </c>
      <c r="W236" s="34"/>
    </row>
    <row r="237" spans="1:23" x14ac:dyDescent="0.25">
      <c r="A237" s="13">
        <v>42812</v>
      </c>
      <c r="B237" s="14" t="s">
        <v>444</v>
      </c>
      <c r="C237" s="15" t="s">
        <v>13</v>
      </c>
      <c r="D237" s="15" t="s">
        <v>154</v>
      </c>
      <c r="E237" s="29" t="s">
        <v>310</v>
      </c>
      <c r="F237" s="29" t="s">
        <v>195</v>
      </c>
      <c r="G237" s="28">
        <v>2</v>
      </c>
      <c r="H237" s="14" t="s">
        <v>18</v>
      </c>
      <c r="I237" s="30" t="s">
        <v>224</v>
      </c>
      <c r="J237" s="28">
        <v>2</v>
      </c>
      <c r="K237" s="28">
        <v>0</v>
      </c>
      <c r="L237" s="28">
        <v>1</v>
      </c>
      <c r="M237" s="3">
        <f t="shared" si="21"/>
        <v>7</v>
      </c>
      <c r="N237" s="3">
        <f t="shared" si="23"/>
        <v>2</v>
      </c>
      <c r="O237" s="11" t="str">
        <f t="shared" si="22"/>
        <v>Svoboda Jiří</v>
      </c>
      <c r="P237" s="3">
        <f t="shared" si="24"/>
        <v>9</v>
      </c>
      <c r="W237" s="34"/>
    </row>
    <row r="238" spans="1:23" x14ac:dyDescent="0.25">
      <c r="A238" s="13">
        <v>42812</v>
      </c>
      <c r="B238" s="14" t="s">
        <v>444</v>
      </c>
      <c r="C238" s="15" t="s">
        <v>13</v>
      </c>
      <c r="D238" s="15" t="s">
        <v>154</v>
      </c>
      <c r="E238" s="29" t="s">
        <v>243</v>
      </c>
      <c r="F238" s="29" t="s">
        <v>159</v>
      </c>
      <c r="G238" s="28">
        <v>3</v>
      </c>
      <c r="H238" s="14" t="s">
        <v>18</v>
      </c>
      <c r="I238" s="30" t="s">
        <v>257</v>
      </c>
      <c r="J238" s="28">
        <v>2</v>
      </c>
      <c r="K238" s="28">
        <v>0</v>
      </c>
      <c r="L238" s="28">
        <v>2</v>
      </c>
      <c r="M238" s="3">
        <f t="shared" si="21"/>
        <v>5</v>
      </c>
      <c r="N238" s="3">
        <f t="shared" si="23"/>
        <v>2</v>
      </c>
      <c r="O238" s="11" t="str">
        <f t="shared" si="22"/>
        <v>Král Jakub</v>
      </c>
      <c r="P238" s="3">
        <f t="shared" si="24"/>
        <v>7</v>
      </c>
      <c r="W238" s="34"/>
    </row>
    <row r="239" spans="1:23" x14ac:dyDescent="0.25">
      <c r="A239" s="13">
        <v>42812</v>
      </c>
      <c r="B239" s="14" t="s">
        <v>445</v>
      </c>
      <c r="C239" s="28" t="s">
        <v>97</v>
      </c>
      <c r="D239" s="15" t="s">
        <v>250</v>
      </c>
      <c r="E239" s="29" t="s">
        <v>240</v>
      </c>
      <c r="F239" s="29" t="s">
        <v>222</v>
      </c>
      <c r="G239" s="28"/>
      <c r="H239" s="27" t="s">
        <v>16</v>
      </c>
      <c r="I239" s="30" t="s">
        <v>241</v>
      </c>
      <c r="J239" s="28">
        <v>4</v>
      </c>
      <c r="K239" s="28">
        <v>0</v>
      </c>
      <c r="L239" s="28">
        <v>0</v>
      </c>
      <c r="M239" s="3">
        <f t="shared" si="21"/>
        <v>0</v>
      </c>
      <c r="N239" s="3">
        <f t="shared" si="23"/>
        <v>8</v>
      </c>
      <c r="O239" s="11" t="str">
        <f t="shared" si="22"/>
        <v>Chlopčík Ondřej</v>
      </c>
      <c r="P239" s="3">
        <f t="shared" si="24"/>
        <v>8</v>
      </c>
      <c r="W239" s="34"/>
    </row>
    <row r="240" spans="1:23" x14ac:dyDescent="0.25">
      <c r="A240" s="13">
        <v>42812</v>
      </c>
      <c r="B240" s="14" t="s">
        <v>445</v>
      </c>
      <c r="C240" s="28" t="s">
        <v>97</v>
      </c>
      <c r="D240" s="15" t="s">
        <v>250</v>
      </c>
      <c r="E240" s="29" t="s">
        <v>242</v>
      </c>
      <c r="F240" s="29" t="s">
        <v>197</v>
      </c>
      <c r="G240" s="28"/>
      <c r="H240" s="27" t="s">
        <v>16</v>
      </c>
      <c r="I240" s="30" t="s">
        <v>241</v>
      </c>
      <c r="J240" s="28">
        <v>3</v>
      </c>
      <c r="K240" s="28">
        <v>0</v>
      </c>
      <c r="L240" s="28">
        <v>0</v>
      </c>
      <c r="M240" s="3">
        <f t="shared" si="21"/>
        <v>0</v>
      </c>
      <c r="N240" s="3">
        <f t="shared" si="23"/>
        <v>6</v>
      </c>
      <c r="O240" s="11" t="str">
        <f t="shared" si="22"/>
        <v>Silvestr Matěj</v>
      </c>
      <c r="P240" s="3">
        <f t="shared" si="24"/>
        <v>6</v>
      </c>
      <c r="W240" s="34"/>
    </row>
    <row r="241" spans="1:23" x14ac:dyDescent="0.25">
      <c r="A241" s="13">
        <v>42812</v>
      </c>
      <c r="B241" s="14" t="s">
        <v>445</v>
      </c>
      <c r="C241" s="28" t="s">
        <v>97</v>
      </c>
      <c r="D241" s="15" t="s">
        <v>250</v>
      </c>
      <c r="E241" s="29" t="s">
        <v>239</v>
      </c>
      <c r="F241" s="29" t="s">
        <v>191</v>
      </c>
      <c r="G241" s="28"/>
      <c r="H241" s="27" t="s">
        <v>16</v>
      </c>
      <c r="I241" s="30" t="s">
        <v>204</v>
      </c>
      <c r="J241" s="28">
        <v>1</v>
      </c>
      <c r="K241" s="28">
        <v>0</v>
      </c>
      <c r="L241" s="28">
        <v>0</v>
      </c>
      <c r="M241" s="3">
        <f t="shared" si="21"/>
        <v>0</v>
      </c>
      <c r="N241" s="3">
        <f t="shared" si="23"/>
        <v>2</v>
      </c>
      <c r="O241" s="11" t="str">
        <f t="shared" si="22"/>
        <v>Šimek Daniel</v>
      </c>
      <c r="P241" s="3">
        <f t="shared" si="24"/>
        <v>2</v>
      </c>
      <c r="W241" s="34"/>
    </row>
    <row r="242" spans="1:23" x14ac:dyDescent="0.25">
      <c r="A242" s="13">
        <v>42812</v>
      </c>
      <c r="B242" s="14" t="s">
        <v>445</v>
      </c>
      <c r="C242" s="28" t="s">
        <v>97</v>
      </c>
      <c r="D242" s="15" t="s">
        <v>250</v>
      </c>
      <c r="E242" s="29" t="s">
        <v>247</v>
      </c>
      <c r="F242" s="29" t="s">
        <v>203</v>
      </c>
      <c r="G242" s="28"/>
      <c r="H242" s="27" t="s">
        <v>16</v>
      </c>
      <c r="I242" s="30" t="s">
        <v>224</v>
      </c>
      <c r="J242" s="28">
        <v>1</v>
      </c>
      <c r="K242" s="28">
        <v>0</v>
      </c>
      <c r="L242" s="28">
        <v>1</v>
      </c>
      <c r="M242" s="3">
        <f t="shared" si="21"/>
        <v>0</v>
      </c>
      <c r="N242" s="3">
        <f t="shared" si="23"/>
        <v>2</v>
      </c>
      <c r="O242" s="11" t="str">
        <f t="shared" si="22"/>
        <v>Pavlica Tomáš</v>
      </c>
      <c r="P242" s="3">
        <f t="shared" si="24"/>
        <v>2</v>
      </c>
      <c r="W242" s="34"/>
    </row>
    <row r="243" spans="1:23" x14ac:dyDescent="0.25">
      <c r="A243" s="13">
        <v>42812</v>
      </c>
      <c r="B243" s="14" t="s">
        <v>445</v>
      </c>
      <c r="C243" s="28" t="s">
        <v>97</v>
      </c>
      <c r="D243" s="15" t="s">
        <v>250</v>
      </c>
      <c r="E243" s="29" t="s">
        <v>244</v>
      </c>
      <c r="F243" s="29" t="s">
        <v>197</v>
      </c>
      <c r="G243" s="28"/>
      <c r="H243" s="27" t="s">
        <v>16</v>
      </c>
      <c r="I243" s="30" t="s">
        <v>218</v>
      </c>
      <c r="J243" s="28">
        <v>1</v>
      </c>
      <c r="K243" s="28">
        <v>0</v>
      </c>
      <c r="L243" s="28">
        <v>1</v>
      </c>
      <c r="M243" s="3">
        <f t="shared" si="21"/>
        <v>0</v>
      </c>
      <c r="N243" s="3">
        <f t="shared" si="23"/>
        <v>2</v>
      </c>
      <c r="O243" s="11" t="str">
        <f t="shared" si="22"/>
        <v>Kresta Matěj</v>
      </c>
      <c r="P243" s="3">
        <f t="shared" si="24"/>
        <v>2</v>
      </c>
      <c r="W243" s="34"/>
    </row>
    <row r="244" spans="1:23" x14ac:dyDescent="0.25">
      <c r="A244" s="13">
        <v>42812</v>
      </c>
      <c r="B244" s="14" t="s">
        <v>445</v>
      </c>
      <c r="C244" s="28" t="s">
        <v>97</v>
      </c>
      <c r="D244" s="15" t="s">
        <v>250</v>
      </c>
      <c r="E244" s="16" t="s">
        <v>446</v>
      </c>
      <c r="F244" s="16" t="s">
        <v>363</v>
      </c>
      <c r="G244" s="15"/>
      <c r="H244" s="27" t="s">
        <v>16</v>
      </c>
      <c r="I244" s="17" t="s">
        <v>218</v>
      </c>
      <c r="J244" s="15">
        <v>0</v>
      </c>
      <c r="K244" s="15">
        <v>0</v>
      </c>
      <c r="L244" s="15">
        <v>1</v>
      </c>
      <c r="M244" s="3">
        <f t="shared" si="21"/>
        <v>0</v>
      </c>
      <c r="N244" s="3">
        <f t="shared" si="23"/>
        <v>0</v>
      </c>
      <c r="O244" s="11" t="str">
        <f t="shared" si="22"/>
        <v>Franek Patrik</v>
      </c>
      <c r="P244" s="3">
        <f t="shared" si="24"/>
        <v>0</v>
      </c>
      <c r="W244" s="34"/>
    </row>
    <row r="245" spans="1:23" x14ac:dyDescent="0.25">
      <c r="A245" s="13">
        <v>42812</v>
      </c>
      <c r="B245" s="14" t="s">
        <v>445</v>
      </c>
      <c r="C245" s="28" t="s">
        <v>97</v>
      </c>
      <c r="D245" s="15" t="s">
        <v>250</v>
      </c>
      <c r="E245" s="16" t="s">
        <v>320</v>
      </c>
      <c r="F245" s="16" t="s">
        <v>222</v>
      </c>
      <c r="G245" s="15"/>
      <c r="H245" s="27" t="s">
        <v>16</v>
      </c>
      <c r="I245" s="17" t="s">
        <v>189</v>
      </c>
      <c r="J245" s="15">
        <v>0</v>
      </c>
      <c r="K245" s="15">
        <v>0</v>
      </c>
      <c r="L245" s="15">
        <v>2</v>
      </c>
      <c r="M245" s="3">
        <f t="shared" si="21"/>
        <v>0</v>
      </c>
      <c r="N245" s="3">
        <f t="shared" si="23"/>
        <v>0</v>
      </c>
      <c r="O245" s="11" t="str">
        <f t="shared" si="22"/>
        <v>Rovenský Ondřej</v>
      </c>
      <c r="P245" s="3">
        <f t="shared" si="24"/>
        <v>0</v>
      </c>
      <c r="W245" s="34"/>
    </row>
    <row r="246" spans="1:23" x14ac:dyDescent="0.25">
      <c r="A246" s="13">
        <v>42812</v>
      </c>
      <c r="B246" s="14" t="s">
        <v>445</v>
      </c>
      <c r="C246" s="28" t="s">
        <v>97</v>
      </c>
      <c r="D246" s="15" t="s">
        <v>250</v>
      </c>
      <c r="E246" s="16" t="s">
        <v>367</v>
      </c>
      <c r="F246" s="16" t="s">
        <v>168</v>
      </c>
      <c r="G246" s="15"/>
      <c r="H246" s="27" t="s">
        <v>16</v>
      </c>
      <c r="I246" s="17" t="s">
        <v>420</v>
      </c>
      <c r="J246" s="15">
        <v>0</v>
      </c>
      <c r="K246" s="15">
        <v>0</v>
      </c>
      <c r="L246" s="15">
        <v>2</v>
      </c>
      <c r="M246" s="3">
        <f t="shared" si="21"/>
        <v>0</v>
      </c>
      <c r="N246" s="3">
        <f t="shared" si="23"/>
        <v>0</v>
      </c>
      <c r="O246" s="11" t="str">
        <f t="shared" si="22"/>
        <v>Malaczynski Filip</v>
      </c>
      <c r="P246" s="3">
        <f t="shared" si="24"/>
        <v>0</v>
      </c>
      <c r="W246" s="34"/>
    </row>
    <row r="247" spans="1:23" x14ac:dyDescent="0.25">
      <c r="A247" s="13">
        <v>42812</v>
      </c>
      <c r="B247" s="14" t="s">
        <v>445</v>
      </c>
      <c r="C247" s="28" t="s">
        <v>97</v>
      </c>
      <c r="D247" s="15" t="s">
        <v>250</v>
      </c>
      <c r="E247" s="16" t="s">
        <v>243</v>
      </c>
      <c r="F247" s="16" t="s">
        <v>217</v>
      </c>
      <c r="G247" s="15"/>
      <c r="H247" s="27" t="s">
        <v>16</v>
      </c>
      <c r="I247" s="17" t="s">
        <v>241</v>
      </c>
      <c r="J247" s="15">
        <v>0</v>
      </c>
      <c r="K247" s="15">
        <v>0</v>
      </c>
      <c r="L247" s="15">
        <v>1</v>
      </c>
      <c r="M247" s="3">
        <f t="shared" si="21"/>
        <v>0</v>
      </c>
      <c r="N247" s="3">
        <f t="shared" si="23"/>
        <v>0</v>
      </c>
      <c r="O247" s="11" t="str">
        <f t="shared" si="22"/>
        <v>Král Jan</v>
      </c>
      <c r="P247" s="3">
        <f t="shared" si="24"/>
        <v>0</v>
      </c>
      <c r="W247" s="34"/>
    </row>
    <row r="248" spans="1:23" x14ac:dyDescent="0.25">
      <c r="A248" s="13">
        <v>42812</v>
      </c>
      <c r="B248" s="14" t="s">
        <v>445</v>
      </c>
      <c r="C248" s="28" t="s">
        <v>97</v>
      </c>
      <c r="D248" s="15" t="s">
        <v>250</v>
      </c>
      <c r="E248" s="16" t="s">
        <v>245</v>
      </c>
      <c r="F248" s="16" t="s">
        <v>220</v>
      </c>
      <c r="G248" s="15"/>
      <c r="H248" s="27" t="s">
        <v>16</v>
      </c>
      <c r="I248" s="17" t="s">
        <v>189</v>
      </c>
      <c r="J248" s="15">
        <v>0</v>
      </c>
      <c r="K248" s="15">
        <v>0</v>
      </c>
      <c r="L248" s="15">
        <v>1</v>
      </c>
      <c r="M248" s="3">
        <f t="shared" si="21"/>
        <v>0</v>
      </c>
      <c r="N248" s="3">
        <f t="shared" si="23"/>
        <v>0</v>
      </c>
      <c r="O248" s="11" t="str">
        <f t="shared" si="22"/>
        <v>Mojžíšek Lukáš</v>
      </c>
      <c r="P248" s="3">
        <f t="shared" si="24"/>
        <v>0</v>
      </c>
      <c r="W248" s="34"/>
    </row>
    <row r="249" spans="1:23" x14ac:dyDescent="0.25">
      <c r="A249" s="13">
        <v>42812</v>
      </c>
      <c r="B249" s="14" t="s">
        <v>445</v>
      </c>
      <c r="C249" s="28" t="s">
        <v>97</v>
      </c>
      <c r="D249" s="15" t="s">
        <v>250</v>
      </c>
      <c r="E249" s="16" t="s">
        <v>319</v>
      </c>
      <c r="F249" s="16" t="s">
        <v>162</v>
      </c>
      <c r="G249" s="15"/>
      <c r="H249" s="27" t="s">
        <v>16</v>
      </c>
      <c r="I249" s="17" t="s">
        <v>189</v>
      </c>
      <c r="J249" s="15">
        <v>0</v>
      </c>
      <c r="K249" s="15">
        <v>0</v>
      </c>
      <c r="L249" s="15">
        <v>1</v>
      </c>
      <c r="M249" s="3">
        <f t="shared" si="21"/>
        <v>0</v>
      </c>
      <c r="N249" s="3">
        <f t="shared" ref="N249:N280" si="25">IF(D249="d",SUM(J249*2,K249),J249)</f>
        <v>0</v>
      </c>
      <c r="O249" s="11" t="str">
        <f t="shared" ref="O249:O280" si="26">E249&amp;" "&amp;F249</f>
        <v>Dvořáček Adam</v>
      </c>
      <c r="P249" s="3">
        <f t="shared" si="24"/>
        <v>0</v>
      </c>
      <c r="W249" s="34"/>
    </row>
    <row r="250" spans="1:23" x14ac:dyDescent="0.25">
      <c r="A250" s="13">
        <v>42812</v>
      </c>
      <c r="B250" s="14" t="s">
        <v>445</v>
      </c>
      <c r="C250" s="28" t="s">
        <v>97</v>
      </c>
      <c r="D250" s="15" t="s">
        <v>250</v>
      </c>
      <c r="E250" s="16" t="s">
        <v>243</v>
      </c>
      <c r="F250" s="16" t="s">
        <v>246</v>
      </c>
      <c r="G250" s="15"/>
      <c r="H250" s="27" t="s">
        <v>16</v>
      </c>
      <c r="I250" s="17" t="s">
        <v>204</v>
      </c>
      <c r="J250" s="15">
        <v>0</v>
      </c>
      <c r="K250" s="15">
        <v>0</v>
      </c>
      <c r="L250" s="15">
        <v>0</v>
      </c>
      <c r="M250" s="3">
        <f t="shared" si="21"/>
        <v>0</v>
      </c>
      <c r="N250" s="3">
        <f t="shared" si="25"/>
        <v>0</v>
      </c>
      <c r="O250" s="11" t="str">
        <f t="shared" si="26"/>
        <v>Král Miroslav</v>
      </c>
      <c r="P250" s="3">
        <f t="shared" si="24"/>
        <v>0</v>
      </c>
      <c r="W250" s="34"/>
    </row>
    <row r="251" spans="1:23" x14ac:dyDescent="0.25">
      <c r="A251" s="13">
        <v>42812</v>
      </c>
      <c r="B251" s="14" t="s">
        <v>445</v>
      </c>
      <c r="C251" s="28" t="s">
        <v>97</v>
      </c>
      <c r="D251" s="15" t="s">
        <v>250</v>
      </c>
      <c r="E251" s="16" t="s">
        <v>447</v>
      </c>
      <c r="F251" s="16" t="s">
        <v>222</v>
      </c>
      <c r="G251" s="15"/>
      <c r="H251" s="27" t="s">
        <v>16</v>
      </c>
      <c r="I251" s="17" t="s">
        <v>204</v>
      </c>
      <c r="J251" s="15">
        <v>0</v>
      </c>
      <c r="K251" s="15">
        <v>0</v>
      </c>
      <c r="L251" s="15">
        <v>0</v>
      </c>
      <c r="M251" s="3">
        <f t="shared" si="21"/>
        <v>0</v>
      </c>
      <c r="N251" s="3">
        <f t="shared" si="25"/>
        <v>0</v>
      </c>
      <c r="O251" s="11" t="str">
        <f t="shared" si="26"/>
        <v>Hráček Ondřej</v>
      </c>
      <c r="P251" s="3">
        <f t="shared" si="24"/>
        <v>0</v>
      </c>
      <c r="W251" s="34"/>
    </row>
    <row r="252" spans="1:23" x14ac:dyDescent="0.25">
      <c r="A252" s="13">
        <v>42819</v>
      </c>
      <c r="B252" s="14" t="s">
        <v>450</v>
      </c>
      <c r="C252" s="15" t="s">
        <v>13</v>
      </c>
      <c r="D252" s="15" t="s">
        <v>154</v>
      </c>
      <c r="E252" s="16" t="s">
        <v>171</v>
      </c>
      <c r="F252" s="16" t="s">
        <v>203</v>
      </c>
      <c r="G252" s="15">
        <v>7</v>
      </c>
      <c r="H252" s="14" t="s">
        <v>15</v>
      </c>
      <c r="I252" s="17" t="s">
        <v>174</v>
      </c>
      <c r="J252" s="15">
        <v>3</v>
      </c>
      <c r="K252" s="15">
        <v>0</v>
      </c>
      <c r="L252" s="15">
        <v>2</v>
      </c>
      <c r="M252" s="3">
        <f t="shared" si="21"/>
        <v>2</v>
      </c>
      <c r="N252" s="3">
        <f t="shared" si="25"/>
        <v>3</v>
      </c>
      <c r="O252" s="11" t="str">
        <f t="shared" si="26"/>
        <v>Meixner Tomáš</v>
      </c>
      <c r="P252" s="3">
        <f t="shared" si="24"/>
        <v>5</v>
      </c>
      <c r="W252" s="34"/>
    </row>
    <row r="253" spans="1:23" x14ac:dyDescent="0.25">
      <c r="A253" s="13">
        <v>42819</v>
      </c>
      <c r="B253" s="14" t="s">
        <v>450</v>
      </c>
      <c r="C253" s="15" t="s">
        <v>13</v>
      </c>
      <c r="D253" s="15" t="s">
        <v>154</v>
      </c>
      <c r="E253" s="16" t="s">
        <v>362</v>
      </c>
      <c r="F253" s="16" t="s">
        <v>363</v>
      </c>
      <c r="G253" s="15">
        <v>9</v>
      </c>
      <c r="H253" s="14" t="s">
        <v>15</v>
      </c>
      <c r="I253" s="17" t="s">
        <v>174</v>
      </c>
      <c r="J253" s="15">
        <v>2</v>
      </c>
      <c r="K253" s="15">
        <v>0</v>
      </c>
      <c r="L253" s="15">
        <v>2</v>
      </c>
      <c r="M253" s="3">
        <f t="shared" si="21"/>
        <v>0</v>
      </c>
      <c r="N253" s="3">
        <f t="shared" si="25"/>
        <v>2</v>
      </c>
      <c r="O253" s="11" t="str">
        <f t="shared" si="26"/>
        <v>Fráňa Patrik</v>
      </c>
      <c r="P253" s="3">
        <f t="shared" si="24"/>
        <v>2</v>
      </c>
      <c r="W253" s="34"/>
    </row>
    <row r="254" spans="1:23" x14ac:dyDescent="0.25">
      <c r="A254" s="13">
        <v>42819</v>
      </c>
      <c r="B254" s="14" t="s">
        <v>450</v>
      </c>
      <c r="C254" s="15" t="s">
        <v>13</v>
      </c>
      <c r="D254" s="15" t="s">
        <v>154</v>
      </c>
      <c r="E254" s="16" t="s">
        <v>365</v>
      </c>
      <c r="F254" s="16" t="s">
        <v>197</v>
      </c>
      <c r="G254" s="15" t="s">
        <v>173</v>
      </c>
      <c r="H254" s="14" t="s">
        <v>15</v>
      </c>
      <c r="I254" s="17" t="s">
        <v>169</v>
      </c>
      <c r="J254" s="15">
        <v>1</v>
      </c>
      <c r="K254" s="15">
        <v>0</v>
      </c>
      <c r="L254" s="15">
        <v>2</v>
      </c>
      <c r="M254" s="3">
        <f t="shared" si="21"/>
        <v>0</v>
      </c>
      <c r="N254" s="3">
        <f t="shared" si="25"/>
        <v>1</v>
      </c>
      <c r="O254" s="11" t="str">
        <f t="shared" si="26"/>
        <v>Hisem Matěj</v>
      </c>
      <c r="P254" s="3">
        <f t="shared" si="24"/>
        <v>1</v>
      </c>
      <c r="W254" s="34"/>
    </row>
    <row r="255" spans="1:23" x14ac:dyDescent="0.25">
      <c r="A255" s="13">
        <v>42819</v>
      </c>
      <c r="B255" s="14" t="s">
        <v>450</v>
      </c>
      <c r="C255" s="15" t="s">
        <v>13</v>
      </c>
      <c r="D255" s="15" t="s">
        <v>154</v>
      </c>
      <c r="E255" s="16" t="s">
        <v>421</v>
      </c>
      <c r="F255" s="16" t="s">
        <v>184</v>
      </c>
      <c r="G255" s="15" t="s">
        <v>173</v>
      </c>
      <c r="H255" s="14" t="s">
        <v>15</v>
      </c>
      <c r="I255" s="17" t="s">
        <v>169</v>
      </c>
      <c r="J255" s="15">
        <v>0</v>
      </c>
      <c r="K255" s="15">
        <v>0</v>
      </c>
      <c r="L255" s="15">
        <v>1</v>
      </c>
      <c r="M255" s="3">
        <f t="shared" si="21"/>
        <v>0</v>
      </c>
      <c r="N255" s="3">
        <f t="shared" si="25"/>
        <v>0</v>
      </c>
      <c r="O255" s="11" t="str">
        <f t="shared" si="26"/>
        <v>Libenek Štěpán</v>
      </c>
      <c r="P255" s="3">
        <f t="shared" si="24"/>
        <v>0</v>
      </c>
      <c r="W255" s="34"/>
    </row>
    <row r="256" spans="1:23" x14ac:dyDescent="0.25">
      <c r="A256" s="13">
        <v>42819</v>
      </c>
      <c r="B256" s="14" t="s">
        <v>450</v>
      </c>
      <c r="C256" s="15" t="s">
        <v>13</v>
      </c>
      <c r="D256" s="15" t="s">
        <v>154</v>
      </c>
      <c r="E256" s="16" t="s">
        <v>192</v>
      </c>
      <c r="F256" s="16" t="s">
        <v>193</v>
      </c>
      <c r="G256" s="15">
        <v>3</v>
      </c>
      <c r="H256" s="14" t="s">
        <v>15</v>
      </c>
      <c r="I256" s="17" t="s">
        <v>169</v>
      </c>
      <c r="J256" s="15">
        <v>5</v>
      </c>
      <c r="K256" s="15">
        <v>0</v>
      </c>
      <c r="L256" s="15">
        <v>1</v>
      </c>
      <c r="M256" s="3">
        <f t="shared" si="21"/>
        <v>5</v>
      </c>
      <c r="N256" s="3">
        <f t="shared" si="25"/>
        <v>5</v>
      </c>
      <c r="O256" s="11" t="str">
        <f t="shared" si="26"/>
        <v>Bulka Vojtěch</v>
      </c>
      <c r="P256" s="3">
        <f t="shared" si="24"/>
        <v>10</v>
      </c>
      <c r="W256" s="34"/>
    </row>
    <row r="257" spans="1:23" x14ac:dyDescent="0.25">
      <c r="A257" s="13">
        <v>42819</v>
      </c>
      <c r="B257" s="14" t="s">
        <v>450</v>
      </c>
      <c r="C257" s="15" t="s">
        <v>13</v>
      </c>
      <c r="D257" s="15" t="s">
        <v>154</v>
      </c>
      <c r="E257" s="16" t="s">
        <v>190</v>
      </c>
      <c r="F257" s="16" t="s">
        <v>191</v>
      </c>
      <c r="G257" s="15" t="s">
        <v>173</v>
      </c>
      <c r="H257" s="14" t="s">
        <v>15</v>
      </c>
      <c r="I257" s="17" t="s">
        <v>176</v>
      </c>
      <c r="J257" s="15">
        <v>0</v>
      </c>
      <c r="K257" s="15">
        <v>0</v>
      </c>
      <c r="L257" s="15">
        <v>1</v>
      </c>
      <c r="M257" s="3">
        <f t="shared" si="21"/>
        <v>0</v>
      </c>
      <c r="N257" s="3">
        <f t="shared" si="25"/>
        <v>0</v>
      </c>
      <c r="O257" s="11" t="str">
        <f t="shared" si="26"/>
        <v>Kolář Daniel</v>
      </c>
      <c r="P257" s="3">
        <f t="shared" si="24"/>
        <v>0</v>
      </c>
      <c r="W257" s="34"/>
    </row>
    <row r="258" spans="1:23" x14ac:dyDescent="0.25">
      <c r="A258" s="13">
        <v>42819</v>
      </c>
      <c r="B258" s="14" t="s">
        <v>450</v>
      </c>
      <c r="C258" s="15" t="s">
        <v>13</v>
      </c>
      <c r="D258" s="15" t="s">
        <v>154</v>
      </c>
      <c r="E258" s="16" t="s">
        <v>194</v>
      </c>
      <c r="F258" s="16" t="s">
        <v>195</v>
      </c>
      <c r="G258" s="15">
        <v>2</v>
      </c>
      <c r="H258" s="14" t="s">
        <v>15</v>
      </c>
      <c r="I258" s="17" t="s">
        <v>176</v>
      </c>
      <c r="J258" s="15">
        <v>3</v>
      </c>
      <c r="K258" s="15">
        <v>0</v>
      </c>
      <c r="L258" s="15">
        <v>1</v>
      </c>
      <c r="M258" s="3">
        <f t="shared" ref="M258:M321" si="27">IF(ISNA(VLOOKUP(C258&amp;G258,$V$3:$W$92,2,FALSE)),0,VLOOKUP(C258&amp;G258,$V$3:$W$92,2,FALSE))</f>
        <v>7</v>
      </c>
      <c r="N258" s="3">
        <f t="shared" si="25"/>
        <v>3</v>
      </c>
      <c r="O258" s="11" t="str">
        <f t="shared" si="26"/>
        <v>Lindovský Jiří</v>
      </c>
      <c r="P258" s="3">
        <f t="shared" si="24"/>
        <v>10</v>
      </c>
      <c r="W258" s="34"/>
    </row>
    <row r="259" spans="1:23" x14ac:dyDescent="0.25">
      <c r="A259" s="13">
        <v>42819</v>
      </c>
      <c r="B259" s="14" t="s">
        <v>450</v>
      </c>
      <c r="C259" s="15" t="s">
        <v>13</v>
      </c>
      <c r="D259" s="15" t="s">
        <v>154</v>
      </c>
      <c r="E259" s="16" t="s">
        <v>367</v>
      </c>
      <c r="F259" s="16" t="s">
        <v>168</v>
      </c>
      <c r="G259" s="15" t="s">
        <v>173</v>
      </c>
      <c r="H259" s="14" t="s">
        <v>15</v>
      </c>
      <c r="I259" s="17" t="s">
        <v>176</v>
      </c>
      <c r="J259" s="15">
        <v>1</v>
      </c>
      <c r="K259" s="15">
        <v>0</v>
      </c>
      <c r="L259" s="15">
        <v>2</v>
      </c>
      <c r="M259" s="3">
        <f t="shared" si="27"/>
        <v>0</v>
      </c>
      <c r="N259" s="3">
        <f t="shared" si="25"/>
        <v>1</v>
      </c>
      <c r="O259" s="11" t="str">
        <f t="shared" si="26"/>
        <v>Malaczynski Filip</v>
      </c>
      <c r="P259" s="3">
        <f t="shared" ref="P259:P322" si="28">SUM(M259,N259)</f>
        <v>1</v>
      </c>
      <c r="W259" s="34"/>
    </row>
    <row r="260" spans="1:23" x14ac:dyDescent="0.25">
      <c r="A260" s="13">
        <v>42819</v>
      </c>
      <c r="B260" s="14" t="s">
        <v>450</v>
      </c>
      <c r="C260" s="15" t="s">
        <v>13</v>
      </c>
      <c r="D260" s="15" t="s">
        <v>154</v>
      </c>
      <c r="E260" s="16" t="s">
        <v>200</v>
      </c>
      <c r="F260" s="16" t="s">
        <v>201</v>
      </c>
      <c r="G260" s="15" t="s">
        <v>173</v>
      </c>
      <c r="H260" s="14" t="s">
        <v>15</v>
      </c>
      <c r="I260" s="17" t="s">
        <v>176</v>
      </c>
      <c r="J260" s="15">
        <v>0</v>
      </c>
      <c r="K260" s="15">
        <v>0</v>
      </c>
      <c r="L260" s="15">
        <v>1</v>
      </c>
      <c r="M260" s="3">
        <f t="shared" si="27"/>
        <v>0</v>
      </c>
      <c r="N260" s="3">
        <f t="shared" si="25"/>
        <v>0</v>
      </c>
      <c r="O260" s="11" t="str">
        <f t="shared" si="26"/>
        <v>Zabek Matyáš</v>
      </c>
      <c r="P260" s="3">
        <f t="shared" si="28"/>
        <v>0</v>
      </c>
      <c r="W260" s="34"/>
    </row>
    <row r="261" spans="1:23" x14ac:dyDescent="0.25">
      <c r="A261" s="13">
        <v>42819</v>
      </c>
      <c r="B261" s="14" t="s">
        <v>450</v>
      </c>
      <c r="C261" s="15" t="s">
        <v>13</v>
      </c>
      <c r="D261" s="15" t="s">
        <v>154</v>
      </c>
      <c r="E261" s="16" t="s">
        <v>213</v>
      </c>
      <c r="F261" s="16" t="s">
        <v>214</v>
      </c>
      <c r="G261" s="15">
        <v>7</v>
      </c>
      <c r="H261" s="14" t="s">
        <v>84</v>
      </c>
      <c r="I261" s="17" t="s">
        <v>182</v>
      </c>
      <c r="J261" s="15">
        <v>2</v>
      </c>
      <c r="K261" s="15">
        <v>0</v>
      </c>
      <c r="L261" s="15">
        <v>2</v>
      </c>
      <c r="M261" s="3">
        <f t="shared" si="27"/>
        <v>2</v>
      </c>
      <c r="N261" s="3">
        <f t="shared" si="25"/>
        <v>2</v>
      </c>
      <c r="O261" s="11" t="str">
        <f t="shared" si="26"/>
        <v>Václavková Tereza</v>
      </c>
      <c r="P261" s="3">
        <f t="shared" si="28"/>
        <v>4</v>
      </c>
      <c r="W261" s="34"/>
    </row>
    <row r="262" spans="1:23" x14ac:dyDescent="0.25">
      <c r="A262" s="13">
        <v>42819</v>
      </c>
      <c r="B262" s="14" t="s">
        <v>450</v>
      </c>
      <c r="C262" s="15" t="s">
        <v>13</v>
      </c>
      <c r="D262" s="15" t="s">
        <v>154</v>
      </c>
      <c r="E262" s="16" t="s">
        <v>210</v>
      </c>
      <c r="F262" s="16" t="s">
        <v>211</v>
      </c>
      <c r="G262" s="15">
        <v>5</v>
      </c>
      <c r="H262" s="14" t="s">
        <v>84</v>
      </c>
      <c r="I262" s="17" t="s">
        <v>212</v>
      </c>
      <c r="J262" s="15">
        <v>3</v>
      </c>
      <c r="K262" s="15">
        <v>0</v>
      </c>
      <c r="L262" s="15">
        <v>2</v>
      </c>
      <c r="M262" s="3">
        <f t="shared" si="27"/>
        <v>3</v>
      </c>
      <c r="N262" s="3">
        <f t="shared" si="25"/>
        <v>3</v>
      </c>
      <c r="O262" s="11" t="str">
        <f t="shared" si="26"/>
        <v>Kokešová Alexandra</v>
      </c>
      <c r="P262" s="3">
        <f t="shared" si="28"/>
        <v>6</v>
      </c>
      <c r="W262" s="34"/>
    </row>
    <row r="263" spans="1:23" x14ac:dyDescent="0.25">
      <c r="A263" s="13">
        <v>42819</v>
      </c>
      <c r="B263" s="14" t="s">
        <v>450</v>
      </c>
      <c r="C263" s="15" t="s">
        <v>13</v>
      </c>
      <c r="D263" s="15" t="s">
        <v>154</v>
      </c>
      <c r="E263" s="16" t="s">
        <v>358</v>
      </c>
      <c r="F263" s="16" t="s">
        <v>359</v>
      </c>
      <c r="G263" s="15">
        <v>5</v>
      </c>
      <c r="H263" s="14" t="s">
        <v>84</v>
      </c>
      <c r="I263" s="17" t="s">
        <v>182</v>
      </c>
      <c r="J263" s="15">
        <v>2</v>
      </c>
      <c r="K263" s="15">
        <v>0</v>
      </c>
      <c r="L263" s="15">
        <v>2</v>
      </c>
      <c r="M263" s="3">
        <f t="shared" si="27"/>
        <v>3</v>
      </c>
      <c r="N263" s="3">
        <f t="shared" si="25"/>
        <v>2</v>
      </c>
      <c r="O263" s="11" t="str">
        <f t="shared" si="26"/>
        <v>Otáhalová Magdalena</v>
      </c>
      <c r="P263" s="3">
        <f t="shared" si="28"/>
        <v>5</v>
      </c>
      <c r="W263" s="34"/>
    </row>
    <row r="264" spans="1:23" x14ac:dyDescent="0.25">
      <c r="A264" s="13">
        <v>42819</v>
      </c>
      <c r="B264" s="14" t="s">
        <v>450</v>
      </c>
      <c r="C264" s="15" t="s">
        <v>13</v>
      </c>
      <c r="D264" s="15" t="s">
        <v>154</v>
      </c>
      <c r="E264" s="16" t="s">
        <v>202</v>
      </c>
      <c r="F264" s="16" t="s">
        <v>203</v>
      </c>
      <c r="G264" s="15">
        <v>9</v>
      </c>
      <c r="H264" s="14" t="s">
        <v>15</v>
      </c>
      <c r="I264" s="17" t="s">
        <v>204</v>
      </c>
      <c r="J264" s="15">
        <v>2</v>
      </c>
      <c r="K264" s="15">
        <v>0</v>
      </c>
      <c r="L264" s="15">
        <v>2</v>
      </c>
      <c r="M264" s="3">
        <f t="shared" si="27"/>
        <v>0</v>
      </c>
      <c r="N264" s="3">
        <f t="shared" si="25"/>
        <v>2</v>
      </c>
      <c r="O264" s="11" t="str">
        <f t="shared" si="26"/>
        <v>Turčínek Tomáš</v>
      </c>
      <c r="P264" s="3">
        <f t="shared" si="28"/>
        <v>2</v>
      </c>
      <c r="W264" s="34"/>
    </row>
    <row r="265" spans="1:23" x14ac:dyDescent="0.25">
      <c r="A265" s="13">
        <v>42819</v>
      </c>
      <c r="B265" s="14" t="s">
        <v>450</v>
      </c>
      <c r="C265" s="15" t="s">
        <v>13</v>
      </c>
      <c r="D265" s="15" t="s">
        <v>154</v>
      </c>
      <c r="E265" s="16" t="s">
        <v>205</v>
      </c>
      <c r="F265" s="16" t="s">
        <v>206</v>
      </c>
      <c r="G265" s="15">
        <v>7</v>
      </c>
      <c r="H265" s="14" t="s">
        <v>84</v>
      </c>
      <c r="I265" s="17" t="s">
        <v>207</v>
      </c>
      <c r="J265" s="15">
        <v>2</v>
      </c>
      <c r="K265" s="15">
        <v>0</v>
      </c>
      <c r="L265" s="15">
        <v>2</v>
      </c>
      <c r="M265" s="3">
        <f t="shared" si="27"/>
        <v>2</v>
      </c>
      <c r="N265" s="3">
        <f t="shared" si="25"/>
        <v>2</v>
      </c>
      <c r="O265" s="11" t="str">
        <f t="shared" si="26"/>
        <v>Čerchlová Markéta</v>
      </c>
      <c r="P265" s="3">
        <f t="shared" si="28"/>
        <v>4</v>
      </c>
      <c r="W265" s="34"/>
    </row>
    <row r="266" spans="1:23" x14ac:dyDescent="0.25">
      <c r="A266" s="13">
        <v>42820</v>
      </c>
      <c r="B266" s="14" t="s">
        <v>450</v>
      </c>
      <c r="C266" s="15" t="s">
        <v>13</v>
      </c>
      <c r="D266" s="15" t="s">
        <v>154</v>
      </c>
      <c r="E266" s="16" t="s">
        <v>237</v>
      </c>
      <c r="F266" s="16" t="s">
        <v>238</v>
      </c>
      <c r="G266" s="15">
        <v>4</v>
      </c>
      <c r="H266" s="14" t="s">
        <v>20</v>
      </c>
      <c r="I266" s="17" t="s">
        <v>182</v>
      </c>
      <c r="J266" s="15">
        <v>2</v>
      </c>
      <c r="K266" s="15">
        <v>0</v>
      </c>
      <c r="L266" s="15">
        <v>3</v>
      </c>
      <c r="M266" s="3">
        <f t="shared" si="27"/>
        <v>3</v>
      </c>
      <c r="N266" s="3">
        <f t="shared" si="25"/>
        <v>2</v>
      </c>
      <c r="O266" s="11" t="str">
        <f t="shared" si="26"/>
        <v>Kuncová Viktorie</v>
      </c>
      <c r="P266" s="3">
        <f t="shared" si="28"/>
        <v>5</v>
      </c>
      <c r="W266" s="34"/>
    </row>
    <row r="267" spans="1:23" x14ac:dyDescent="0.25">
      <c r="A267" s="13">
        <v>42820</v>
      </c>
      <c r="B267" s="14" t="s">
        <v>450</v>
      </c>
      <c r="C267" s="15" t="s">
        <v>13</v>
      </c>
      <c r="D267" s="15" t="s">
        <v>154</v>
      </c>
      <c r="E267" s="16" t="s">
        <v>242</v>
      </c>
      <c r="F267" s="16" t="s">
        <v>197</v>
      </c>
      <c r="G267" s="15">
        <v>2</v>
      </c>
      <c r="H267" s="27" t="s">
        <v>16</v>
      </c>
      <c r="I267" s="17" t="s">
        <v>241</v>
      </c>
      <c r="J267" s="15">
        <v>4</v>
      </c>
      <c r="K267" s="15">
        <v>0</v>
      </c>
      <c r="L267" s="15">
        <v>1</v>
      </c>
      <c r="M267" s="3">
        <f t="shared" si="27"/>
        <v>7</v>
      </c>
      <c r="N267" s="3">
        <f t="shared" si="25"/>
        <v>4</v>
      </c>
      <c r="O267" s="11" t="str">
        <f t="shared" si="26"/>
        <v>Silvestr Matěj</v>
      </c>
      <c r="P267" s="3">
        <f t="shared" si="28"/>
        <v>11</v>
      </c>
      <c r="W267" s="34"/>
    </row>
    <row r="268" spans="1:23" x14ac:dyDescent="0.25">
      <c r="A268" s="13">
        <v>42820</v>
      </c>
      <c r="B268" s="14" t="s">
        <v>450</v>
      </c>
      <c r="C268" s="15" t="s">
        <v>13</v>
      </c>
      <c r="D268" s="15" t="s">
        <v>154</v>
      </c>
      <c r="E268" s="29" t="s">
        <v>243</v>
      </c>
      <c r="F268" s="29" t="s">
        <v>217</v>
      </c>
      <c r="G268" s="28">
        <v>3</v>
      </c>
      <c r="H268" s="27" t="s">
        <v>16</v>
      </c>
      <c r="I268" s="30" t="s">
        <v>224</v>
      </c>
      <c r="J268" s="28">
        <v>2</v>
      </c>
      <c r="K268" s="28">
        <v>0</v>
      </c>
      <c r="L268" s="28">
        <v>1</v>
      </c>
      <c r="M268" s="3">
        <f t="shared" si="27"/>
        <v>5</v>
      </c>
      <c r="N268" s="3">
        <f t="shared" si="25"/>
        <v>2</v>
      </c>
      <c r="O268" s="11" t="str">
        <f t="shared" si="26"/>
        <v>Král Jan</v>
      </c>
      <c r="P268" s="3">
        <f t="shared" si="28"/>
        <v>7</v>
      </c>
      <c r="W268" s="34"/>
    </row>
    <row r="269" spans="1:23" x14ac:dyDescent="0.25">
      <c r="A269" s="13">
        <v>42820</v>
      </c>
      <c r="B269" s="14" t="s">
        <v>450</v>
      </c>
      <c r="C269" s="15" t="s">
        <v>13</v>
      </c>
      <c r="D269" s="15" t="s">
        <v>154</v>
      </c>
      <c r="E269" s="29" t="s">
        <v>231</v>
      </c>
      <c r="F269" s="29" t="s">
        <v>232</v>
      </c>
      <c r="G269" s="28">
        <v>6</v>
      </c>
      <c r="H269" s="27" t="s">
        <v>20</v>
      </c>
      <c r="I269" s="30" t="s">
        <v>233</v>
      </c>
      <c r="J269" s="28">
        <v>1</v>
      </c>
      <c r="K269" s="28">
        <v>0</v>
      </c>
      <c r="L269" s="28">
        <v>4</v>
      </c>
      <c r="M269" s="3">
        <f t="shared" si="27"/>
        <v>2</v>
      </c>
      <c r="N269" s="3">
        <f t="shared" si="25"/>
        <v>1</v>
      </c>
      <c r="O269" s="11" t="str">
        <f t="shared" si="26"/>
        <v>Ondrašíková Eva</v>
      </c>
      <c r="P269" s="3">
        <f t="shared" si="28"/>
        <v>3</v>
      </c>
      <c r="W269" s="34"/>
    </row>
    <row r="270" spans="1:23" x14ac:dyDescent="0.25">
      <c r="A270" s="13">
        <v>42820</v>
      </c>
      <c r="B270" s="14" t="s">
        <v>450</v>
      </c>
      <c r="C270" s="15" t="s">
        <v>13</v>
      </c>
      <c r="D270" s="15" t="s">
        <v>154</v>
      </c>
      <c r="E270" s="29" t="s">
        <v>308</v>
      </c>
      <c r="F270" s="29" t="s">
        <v>309</v>
      </c>
      <c r="G270" s="28">
        <v>2</v>
      </c>
      <c r="H270" s="27" t="s">
        <v>86</v>
      </c>
      <c r="I270" s="30" t="s">
        <v>324</v>
      </c>
      <c r="J270" s="28">
        <v>2</v>
      </c>
      <c r="K270" s="28">
        <v>0</v>
      </c>
      <c r="L270" s="28">
        <v>1</v>
      </c>
      <c r="M270" s="3">
        <f t="shared" si="27"/>
        <v>7</v>
      </c>
      <c r="N270" s="3">
        <f t="shared" si="25"/>
        <v>2</v>
      </c>
      <c r="O270" s="11" t="str">
        <f t="shared" si="26"/>
        <v>Polášková Kristýna</v>
      </c>
      <c r="P270" s="3">
        <f t="shared" si="28"/>
        <v>9</v>
      </c>
      <c r="W270" s="34"/>
    </row>
    <row r="271" spans="1:23" x14ac:dyDescent="0.25">
      <c r="A271" s="13">
        <v>42820</v>
      </c>
      <c r="B271" s="14" t="s">
        <v>450</v>
      </c>
      <c r="C271" s="15" t="s">
        <v>13</v>
      </c>
      <c r="D271" s="15" t="s">
        <v>154</v>
      </c>
      <c r="E271" s="29" t="s">
        <v>243</v>
      </c>
      <c r="F271" s="29" t="s">
        <v>159</v>
      </c>
      <c r="G271" s="28">
        <v>3</v>
      </c>
      <c r="H271" s="27" t="s">
        <v>82</v>
      </c>
      <c r="I271" s="30" t="s">
        <v>257</v>
      </c>
      <c r="J271" s="28">
        <v>0</v>
      </c>
      <c r="K271" s="28">
        <v>0</v>
      </c>
      <c r="L271" s="28">
        <v>2</v>
      </c>
      <c r="M271" s="3">
        <f t="shared" si="27"/>
        <v>5</v>
      </c>
      <c r="N271" s="3">
        <f t="shared" si="25"/>
        <v>0</v>
      </c>
      <c r="O271" s="11" t="str">
        <f t="shared" si="26"/>
        <v>Král Jakub</v>
      </c>
      <c r="P271" s="3">
        <f t="shared" si="28"/>
        <v>5</v>
      </c>
      <c r="W271" s="34"/>
    </row>
    <row r="272" spans="1:23" x14ac:dyDescent="0.25">
      <c r="A272" s="26">
        <v>42818</v>
      </c>
      <c r="B272" s="27" t="s">
        <v>451</v>
      </c>
      <c r="C272" s="28" t="s">
        <v>98</v>
      </c>
      <c r="D272" s="15" t="s">
        <v>250</v>
      </c>
      <c r="E272" s="16" t="s">
        <v>251</v>
      </c>
      <c r="F272" s="16" t="s">
        <v>203</v>
      </c>
      <c r="G272" s="15"/>
      <c r="H272" s="27" t="s">
        <v>18</v>
      </c>
      <c r="I272" s="17" t="s">
        <v>218</v>
      </c>
      <c r="J272" s="15">
        <v>0</v>
      </c>
      <c r="K272" s="15">
        <v>0</v>
      </c>
      <c r="L272" s="15">
        <v>2</v>
      </c>
      <c r="M272" s="3">
        <f t="shared" si="27"/>
        <v>0</v>
      </c>
      <c r="N272" s="3">
        <f t="shared" si="25"/>
        <v>0</v>
      </c>
      <c r="O272" s="11" t="str">
        <f t="shared" si="26"/>
        <v>Kohn Tomáš</v>
      </c>
      <c r="P272" s="3">
        <f t="shared" si="28"/>
        <v>0</v>
      </c>
      <c r="W272" s="34"/>
    </row>
    <row r="273" spans="1:23" x14ac:dyDescent="0.25">
      <c r="A273" s="26">
        <v>42819</v>
      </c>
      <c r="B273" s="27" t="s">
        <v>452</v>
      </c>
      <c r="C273" s="28" t="s">
        <v>11</v>
      </c>
      <c r="D273" s="15" t="s">
        <v>154</v>
      </c>
      <c r="E273" s="16" t="s">
        <v>177</v>
      </c>
      <c r="F273" s="16" t="s">
        <v>178</v>
      </c>
      <c r="G273" s="15">
        <v>2</v>
      </c>
      <c r="H273" s="27" t="s">
        <v>83</v>
      </c>
      <c r="I273" s="17" t="s">
        <v>160</v>
      </c>
      <c r="J273" s="15">
        <v>1</v>
      </c>
      <c r="K273" s="15">
        <v>0</v>
      </c>
      <c r="L273" s="15">
        <v>1</v>
      </c>
      <c r="M273" s="3">
        <f t="shared" si="27"/>
        <v>3</v>
      </c>
      <c r="N273" s="3">
        <f t="shared" si="25"/>
        <v>1</v>
      </c>
      <c r="O273" s="11" t="str">
        <f t="shared" si="26"/>
        <v>Rapčanová Silvie</v>
      </c>
      <c r="P273" s="3">
        <f t="shared" si="28"/>
        <v>4</v>
      </c>
      <c r="W273" s="34"/>
    </row>
    <row r="274" spans="1:23" x14ac:dyDescent="0.25">
      <c r="A274" s="26">
        <v>42819</v>
      </c>
      <c r="B274" s="27" t="s">
        <v>452</v>
      </c>
      <c r="C274" s="28" t="s">
        <v>11</v>
      </c>
      <c r="D274" s="15" t="s">
        <v>154</v>
      </c>
      <c r="E274" s="29" t="s">
        <v>177</v>
      </c>
      <c r="F274" s="29" t="s">
        <v>330</v>
      </c>
      <c r="G274" s="28">
        <v>1</v>
      </c>
      <c r="H274" s="27" t="s">
        <v>83</v>
      </c>
      <c r="I274" s="30" t="s">
        <v>174</v>
      </c>
      <c r="J274" s="28">
        <v>2</v>
      </c>
      <c r="K274" s="28">
        <v>0</v>
      </c>
      <c r="L274" s="28">
        <v>0</v>
      </c>
      <c r="M274" s="3">
        <f t="shared" si="27"/>
        <v>4</v>
      </c>
      <c r="N274" s="3">
        <f t="shared" si="25"/>
        <v>2</v>
      </c>
      <c r="O274" s="11" t="str">
        <f t="shared" si="26"/>
        <v>Rapčanová Alice</v>
      </c>
      <c r="P274" s="3">
        <f t="shared" si="28"/>
        <v>6</v>
      </c>
      <c r="W274" s="34"/>
    </row>
    <row r="275" spans="1:23" x14ac:dyDescent="0.25">
      <c r="A275" s="26">
        <v>42819</v>
      </c>
      <c r="B275" s="27" t="s">
        <v>452</v>
      </c>
      <c r="C275" s="28" t="s">
        <v>11</v>
      </c>
      <c r="D275" s="15" t="s">
        <v>154</v>
      </c>
      <c r="E275" s="29" t="s">
        <v>336</v>
      </c>
      <c r="F275" s="29" t="s">
        <v>217</v>
      </c>
      <c r="G275" s="28" t="s">
        <v>173</v>
      </c>
      <c r="H275" s="27" t="s">
        <v>12</v>
      </c>
      <c r="I275" s="30" t="s">
        <v>163</v>
      </c>
      <c r="J275" s="28">
        <v>0</v>
      </c>
      <c r="K275" s="28">
        <v>0</v>
      </c>
      <c r="L275" s="28">
        <v>2</v>
      </c>
      <c r="M275" s="3">
        <f t="shared" si="27"/>
        <v>0</v>
      </c>
      <c r="N275" s="3">
        <f t="shared" si="25"/>
        <v>0</v>
      </c>
      <c r="O275" s="11" t="str">
        <f t="shared" si="26"/>
        <v>Suchan Jan</v>
      </c>
      <c r="P275" s="3">
        <f t="shared" si="28"/>
        <v>0</v>
      </c>
      <c r="W275" s="34"/>
    </row>
    <row r="276" spans="1:23" x14ac:dyDescent="0.25">
      <c r="A276" s="26">
        <v>42826</v>
      </c>
      <c r="B276" s="27" t="s">
        <v>453</v>
      </c>
      <c r="C276" s="28" t="s">
        <v>51</v>
      </c>
      <c r="D276" s="15" t="s">
        <v>154</v>
      </c>
      <c r="E276" s="29" t="s">
        <v>170</v>
      </c>
      <c r="F276" s="29" t="s">
        <v>159</v>
      </c>
      <c r="G276" s="28">
        <v>1</v>
      </c>
      <c r="H276" s="27" t="s">
        <v>14</v>
      </c>
      <c r="I276" s="30" t="s">
        <v>169</v>
      </c>
      <c r="J276" s="28">
        <v>4</v>
      </c>
      <c r="K276" s="28">
        <v>0</v>
      </c>
      <c r="L276" s="28">
        <v>1</v>
      </c>
      <c r="M276" s="3">
        <f t="shared" si="27"/>
        <v>6</v>
      </c>
      <c r="N276" s="3">
        <f t="shared" si="25"/>
        <v>4</v>
      </c>
      <c r="O276" s="11" t="str">
        <f t="shared" si="26"/>
        <v>Huvar Jakub</v>
      </c>
      <c r="P276" s="3">
        <f t="shared" si="28"/>
        <v>10</v>
      </c>
      <c r="W276" s="34"/>
    </row>
    <row r="277" spans="1:23" x14ac:dyDescent="0.25">
      <c r="A277" s="26">
        <v>42826</v>
      </c>
      <c r="B277" s="27" t="s">
        <v>453</v>
      </c>
      <c r="C277" s="28" t="s">
        <v>51</v>
      </c>
      <c r="D277" s="15" t="s">
        <v>154</v>
      </c>
      <c r="E277" s="29" t="s">
        <v>180</v>
      </c>
      <c r="F277" s="29" t="s">
        <v>181</v>
      </c>
      <c r="G277" s="28">
        <v>1</v>
      </c>
      <c r="H277" s="27" t="s">
        <v>83</v>
      </c>
      <c r="I277" s="30" t="s">
        <v>182</v>
      </c>
      <c r="J277" s="28">
        <v>3</v>
      </c>
      <c r="K277" s="28">
        <v>0</v>
      </c>
      <c r="L277" s="28">
        <v>0</v>
      </c>
      <c r="M277" s="3">
        <f t="shared" si="27"/>
        <v>6</v>
      </c>
      <c r="N277" s="3">
        <f t="shared" si="25"/>
        <v>3</v>
      </c>
      <c r="O277" s="11" t="str">
        <f t="shared" si="26"/>
        <v>Kuželová Dominika</v>
      </c>
      <c r="P277" s="3">
        <f t="shared" si="28"/>
        <v>9</v>
      </c>
      <c r="W277" s="34"/>
    </row>
    <row r="278" spans="1:23" x14ac:dyDescent="0.25">
      <c r="A278" s="26">
        <v>42826</v>
      </c>
      <c r="B278" s="27" t="s">
        <v>453</v>
      </c>
      <c r="C278" s="28" t="s">
        <v>51</v>
      </c>
      <c r="D278" s="15" t="s">
        <v>154</v>
      </c>
      <c r="E278" s="16" t="s">
        <v>175</v>
      </c>
      <c r="F278" s="16" t="s">
        <v>172</v>
      </c>
      <c r="G278" s="15">
        <v>1</v>
      </c>
      <c r="H278" s="27" t="s">
        <v>14</v>
      </c>
      <c r="I278" s="17" t="s">
        <v>176</v>
      </c>
      <c r="J278" s="15">
        <v>3</v>
      </c>
      <c r="K278" s="15">
        <v>0</v>
      </c>
      <c r="L278" s="15">
        <v>0</v>
      </c>
      <c r="M278" s="3">
        <f t="shared" si="27"/>
        <v>6</v>
      </c>
      <c r="N278" s="3">
        <f t="shared" si="25"/>
        <v>3</v>
      </c>
      <c r="O278" s="11" t="str">
        <f t="shared" si="26"/>
        <v>Čerchla Michal</v>
      </c>
      <c r="P278" s="3">
        <f t="shared" si="28"/>
        <v>9</v>
      </c>
      <c r="W278" s="34"/>
    </row>
    <row r="279" spans="1:23" x14ac:dyDescent="0.25">
      <c r="A279" s="26">
        <v>42826</v>
      </c>
      <c r="B279" s="27" t="s">
        <v>453</v>
      </c>
      <c r="C279" s="28" t="s">
        <v>51</v>
      </c>
      <c r="D279" s="15" t="s">
        <v>154</v>
      </c>
      <c r="E279" s="16" t="s">
        <v>337</v>
      </c>
      <c r="F279" s="16" t="s">
        <v>217</v>
      </c>
      <c r="G279" s="15">
        <v>1</v>
      </c>
      <c r="H279" s="27" t="s">
        <v>14</v>
      </c>
      <c r="I279" s="17" t="s">
        <v>174</v>
      </c>
      <c r="J279" s="15">
        <v>3</v>
      </c>
      <c r="K279" s="15">
        <v>0</v>
      </c>
      <c r="L279" s="15">
        <v>0</v>
      </c>
      <c r="M279" s="3">
        <f t="shared" si="27"/>
        <v>6</v>
      </c>
      <c r="N279" s="3">
        <f t="shared" si="25"/>
        <v>3</v>
      </c>
      <c r="O279" s="11" t="str">
        <f t="shared" si="26"/>
        <v>Boháček Jan</v>
      </c>
      <c r="P279" s="3">
        <f t="shared" si="28"/>
        <v>9</v>
      </c>
      <c r="W279" s="34"/>
    </row>
    <row r="280" spans="1:23" x14ac:dyDescent="0.25">
      <c r="A280" s="26">
        <v>42826</v>
      </c>
      <c r="B280" s="27" t="s">
        <v>453</v>
      </c>
      <c r="C280" s="28" t="s">
        <v>51</v>
      </c>
      <c r="D280" s="15" t="s">
        <v>154</v>
      </c>
      <c r="E280" s="16" t="s">
        <v>177</v>
      </c>
      <c r="F280" s="16" t="s">
        <v>330</v>
      </c>
      <c r="G280" s="15">
        <v>1</v>
      </c>
      <c r="H280" s="27" t="s">
        <v>14</v>
      </c>
      <c r="I280" s="17" t="s">
        <v>331</v>
      </c>
      <c r="J280" s="15">
        <v>3</v>
      </c>
      <c r="K280" s="15">
        <v>0</v>
      </c>
      <c r="L280" s="15">
        <v>0</v>
      </c>
      <c r="M280" s="3">
        <f t="shared" si="27"/>
        <v>6</v>
      </c>
      <c r="N280" s="3">
        <f t="shared" si="25"/>
        <v>3</v>
      </c>
      <c r="O280" s="11" t="str">
        <f t="shared" si="26"/>
        <v>Rapčanová Alice</v>
      </c>
      <c r="P280" s="3">
        <f t="shared" si="28"/>
        <v>9</v>
      </c>
      <c r="W280" s="34"/>
    </row>
    <row r="281" spans="1:23" x14ac:dyDescent="0.25">
      <c r="A281" s="26">
        <v>42826</v>
      </c>
      <c r="B281" s="27" t="s">
        <v>453</v>
      </c>
      <c r="C281" s="28" t="s">
        <v>51</v>
      </c>
      <c r="D281" s="15" t="s">
        <v>154</v>
      </c>
      <c r="E281" s="29" t="s">
        <v>332</v>
      </c>
      <c r="F281" s="29" t="s">
        <v>229</v>
      </c>
      <c r="G281" s="28">
        <v>2</v>
      </c>
      <c r="H281" s="27" t="s">
        <v>83</v>
      </c>
      <c r="I281" s="30" t="s">
        <v>215</v>
      </c>
      <c r="J281" s="28">
        <v>2</v>
      </c>
      <c r="K281" s="28">
        <v>0</v>
      </c>
      <c r="L281" s="28">
        <v>1</v>
      </c>
      <c r="M281" s="3">
        <f t="shared" si="27"/>
        <v>5</v>
      </c>
      <c r="N281" s="3">
        <f t="shared" ref="N281:N312" si="29">IF(D281="d",SUM(J281*2,K281),J281)</f>
        <v>2</v>
      </c>
      <c r="O281" s="11" t="str">
        <f t="shared" ref="O281:O312" si="30">E281&amp;" "&amp;F281</f>
        <v>Rodryčová Adéla</v>
      </c>
      <c r="P281" s="3">
        <f t="shared" si="28"/>
        <v>7</v>
      </c>
      <c r="W281" s="34"/>
    </row>
    <row r="282" spans="1:23" x14ac:dyDescent="0.25">
      <c r="A282" s="26">
        <v>42826</v>
      </c>
      <c r="B282" s="27" t="s">
        <v>453</v>
      </c>
      <c r="C282" s="28" t="s">
        <v>51</v>
      </c>
      <c r="D282" s="15" t="s">
        <v>154</v>
      </c>
      <c r="E282" s="29" t="s">
        <v>454</v>
      </c>
      <c r="F282" s="29" t="s">
        <v>197</v>
      </c>
      <c r="G282" s="28">
        <v>2</v>
      </c>
      <c r="H282" s="27" t="s">
        <v>14</v>
      </c>
      <c r="I282" s="30" t="s">
        <v>204</v>
      </c>
      <c r="J282" s="28">
        <v>2</v>
      </c>
      <c r="K282" s="28">
        <v>0</v>
      </c>
      <c r="L282" s="28">
        <v>1</v>
      </c>
      <c r="M282" s="3">
        <f t="shared" si="27"/>
        <v>5</v>
      </c>
      <c r="N282" s="3">
        <f t="shared" si="29"/>
        <v>2</v>
      </c>
      <c r="O282" s="11" t="str">
        <f t="shared" si="30"/>
        <v>Neckář Matěj</v>
      </c>
      <c r="P282" s="3">
        <f t="shared" si="28"/>
        <v>7</v>
      </c>
      <c r="W282" s="34"/>
    </row>
    <row r="283" spans="1:23" x14ac:dyDescent="0.25">
      <c r="A283" s="26">
        <v>42826</v>
      </c>
      <c r="B283" s="27" t="s">
        <v>453</v>
      </c>
      <c r="C283" s="28" t="s">
        <v>51</v>
      </c>
      <c r="D283" s="15" t="s">
        <v>154</v>
      </c>
      <c r="E283" s="29" t="s">
        <v>167</v>
      </c>
      <c r="F283" s="29" t="s">
        <v>168</v>
      </c>
      <c r="G283" s="28">
        <v>2</v>
      </c>
      <c r="H283" s="27" t="s">
        <v>14</v>
      </c>
      <c r="I283" s="30" t="s">
        <v>169</v>
      </c>
      <c r="J283" s="28">
        <v>4</v>
      </c>
      <c r="K283" s="28">
        <v>0</v>
      </c>
      <c r="L283" s="28">
        <v>1</v>
      </c>
      <c r="M283" s="3">
        <f t="shared" si="27"/>
        <v>5</v>
      </c>
      <c r="N283" s="3">
        <f t="shared" si="29"/>
        <v>4</v>
      </c>
      <c r="O283" s="11" t="str">
        <f t="shared" si="30"/>
        <v>Čebík Filip</v>
      </c>
      <c r="P283" s="3">
        <f t="shared" si="28"/>
        <v>9</v>
      </c>
      <c r="W283" s="34"/>
    </row>
    <row r="284" spans="1:23" x14ac:dyDescent="0.25">
      <c r="A284" s="26">
        <v>42826</v>
      </c>
      <c r="B284" s="27" t="s">
        <v>453</v>
      </c>
      <c r="C284" s="28" t="s">
        <v>51</v>
      </c>
      <c r="D284" s="15" t="s">
        <v>154</v>
      </c>
      <c r="E284" s="29" t="s">
        <v>333</v>
      </c>
      <c r="F284" s="29" t="s">
        <v>214</v>
      </c>
      <c r="G284" s="28">
        <v>2</v>
      </c>
      <c r="H284" s="27" t="s">
        <v>83</v>
      </c>
      <c r="I284" s="30" t="s">
        <v>182</v>
      </c>
      <c r="J284" s="28">
        <v>2</v>
      </c>
      <c r="K284" s="28">
        <v>0</v>
      </c>
      <c r="L284" s="28">
        <v>1</v>
      </c>
      <c r="M284" s="3">
        <f t="shared" si="27"/>
        <v>5</v>
      </c>
      <c r="N284" s="3">
        <f t="shared" si="29"/>
        <v>2</v>
      </c>
      <c r="O284" s="11" t="str">
        <f t="shared" si="30"/>
        <v>Mikendová Tereza</v>
      </c>
      <c r="P284" s="3">
        <f t="shared" si="28"/>
        <v>7</v>
      </c>
      <c r="W284" s="34"/>
    </row>
    <row r="285" spans="1:23" x14ac:dyDescent="0.25">
      <c r="A285" s="26">
        <v>42826</v>
      </c>
      <c r="B285" s="27" t="s">
        <v>453</v>
      </c>
      <c r="C285" s="28" t="s">
        <v>51</v>
      </c>
      <c r="D285" s="15" t="s">
        <v>154</v>
      </c>
      <c r="E285" s="29" t="s">
        <v>404</v>
      </c>
      <c r="F285" s="29" t="s">
        <v>405</v>
      </c>
      <c r="G285" s="28">
        <v>2</v>
      </c>
      <c r="H285" s="27" t="s">
        <v>14</v>
      </c>
      <c r="I285" s="30" t="s">
        <v>176</v>
      </c>
      <c r="J285" s="28">
        <v>2</v>
      </c>
      <c r="K285" s="28">
        <v>0</v>
      </c>
      <c r="L285" s="28">
        <v>1</v>
      </c>
      <c r="M285" s="3">
        <f t="shared" si="27"/>
        <v>5</v>
      </c>
      <c r="N285" s="3">
        <f t="shared" si="29"/>
        <v>2</v>
      </c>
      <c r="O285" s="11" t="str">
        <f t="shared" si="30"/>
        <v>Vavřina Viktor</v>
      </c>
      <c r="P285" s="3">
        <f t="shared" si="28"/>
        <v>7</v>
      </c>
      <c r="W285" s="34"/>
    </row>
    <row r="286" spans="1:23" x14ac:dyDescent="0.25">
      <c r="A286" s="26">
        <v>42826</v>
      </c>
      <c r="B286" s="27" t="s">
        <v>453</v>
      </c>
      <c r="C286" s="28" t="s">
        <v>51</v>
      </c>
      <c r="D286" s="15" t="s">
        <v>154</v>
      </c>
      <c r="E286" s="29" t="s">
        <v>455</v>
      </c>
      <c r="F286" s="29" t="s">
        <v>188</v>
      </c>
      <c r="G286" s="28">
        <v>2</v>
      </c>
      <c r="H286" s="27" t="s">
        <v>14</v>
      </c>
      <c r="I286" s="30" t="s">
        <v>420</v>
      </c>
      <c r="J286" s="28">
        <v>4</v>
      </c>
      <c r="K286" s="28">
        <v>0</v>
      </c>
      <c r="L286" s="28">
        <v>1</v>
      </c>
      <c r="M286" s="3">
        <f t="shared" si="27"/>
        <v>5</v>
      </c>
      <c r="N286" s="3">
        <f t="shared" si="29"/>
        <v>4</v>
      </c>
      <c r="O286" s="11" t="str">
        <f t="shared" si="30"/>
        <v>Konvičný Dominik</v>
      </c>
      <c r="P286" s="3">
        <f t="shared" si="28"/>
        <v>9</v>
      </c>
      <c r="W286" s="34"/>
    </row>
    <row r="287" spans="1:23" x14ac:dyDescent="0.25">
      <c r="A287" s="26">
        <v>42826</v>
      </c>
      <c r="B287" s="27" t="s">
        <v>453</v>
      </c>
      <c r="C287" s="28" t="s">
        <v>51</v>
      </c>
      <c r="D287" s="15" t="s">
        <v>154</v>
      </c>
      <c r="E287" s="29" t="s">
        <v>190</v>
      </c>
      <c r="F287" s="29" t="s">
        <v>193</v>
      </c>
      <c r="G287" s="28">
        <v>3</v>
      </c>
      <c r="H287" s="27" t="s">
        <v>14</v>
      </c>
      <c r="I287" s="30" t="s">
        <v>174</v>
      </c>
      <c r="J287" s="28">
        <v>2</v>
      </c>
      <c r="K287" s="28">
        <v>0</v>
      </c>
      <c r="L287" s="28">
        <v>1</v>
      </c>
      <c r="M287" s="3">
        <f t="shared" si="27"/>
        <v>3</v>
      </c>
      <c r="N287" s="3">
        <f t="shared" si="29"/>
        <v>2</v>
      </c>
      <c r="O287" s="11" t="str">
        <f t="shared" si="30"/>
        <v>Kolář Vojtěch</v>
      </c>
      <c r="P287" s="3">
        <f t="shared" si="28"/>
        <v>5</v>
      </c>
      <c r="W287" s="34"/>
    </row>
    <row r="288" spans="1:23" x14ac:dyDescent="0.25">
      <c r="A288" s="26">
        <v>42826</v>
      </c>
      <c r="B288" s="27" t="s">
        <v>453</v>
      </c>
      <c r="C288" s="28" t="s">
        <v>51</v>
      </c>
      <c r="D288" s="15" t="s">
        <v>154</v>
      </c>
      <c r="E288" s="29" t="s">
        <v>416</v>
      </c>
      <c r="F288" s="29" t="s">
        <v>345</v>
      </c>
      <c r="G288" s="28">
        <v>3</v>
      </c>
      <c r="H288" s="27" t="s">
        <v>14</v>
      </c>
      <c r="I288" s="30" t="s">
        <v>157</v>
      </c>
      <c r="J288" s="28">
        <v>1</v>
      </c>
      <c r="K288" s="28">
        <v>0</v>
      </c>
      <c r="L288" s="28">
        <v>2</v>
      </c>
      <c r="M288" s="3">
        <f t="shared" si="27"/>
        <v>3</v>
      </c>
      <c r="N288" s="3">
        <f t="shared" si="29"/>
        <v>1</v>
      </c>
      <c r="O288" s="11" t="str">
        <f t="shared" si="30"/>
        <v>Neuwirt Petr</v>
      </c>
      <c r="P288" s="3">
        <f t="shared" si="28"/>
        <v>4</v>
      </c>
      <c r="W288" s="34"/>
    </row>
    <row r="289" spans="1:23" x14ac:dyDescent="0.25">
      <c r="A289" s="26">
        <v>42826</v>
      </c>
      <c r="B289" s="27" t="s">
        <v>453</v>
      </c>
      <c r="C289" s="28" t="s">
        <v>51</v>
      </c>
      <c r="D289" s="15" t="s">
        <v>154</v>
      </c>
      <c r="E289" s="29" t="s">
        <v>171</v>
      </c>
      <c r="F289" s="29" t="s">
        <v>172</v>
      </c>
      <c r="G289" s="28">
        <v>3</v>
      </c>
      <c r="H289" s="27" t="s">
        <v>14</v>
      </c>
      <c r="I289" s="30" t="s">
        <v>163</v>
      </c>
      <c r="J289" s="28">
        <v>3</v>
      </c>
      <c r="K289" s="28">
        <v>0</v>
      </c>
      <c r="L289" s="28">
        <v>1</v>
      </c>
      <c r="M289" s="3">
        <f t="shared" si="27"/>
        <v>3</v>
      </c>
      <c r="N289" s="3">
        <f t="shared" si="29"/>
        <v>3</v>
      </c>
      <c r="O289" s="11" t="str">
        <f t="shared" si="30"/>
        <v>Meixner Michal</v>
      </c>
      <c r="P289" s="3">
        <f t="shared" si="28"/>
        <v>6</v>
      </c>
      <c r="W289" s="34"/>
    </row>
    <row r="290" spans="1:23" x14ac:dyDescent="0.25">
      <c r="A290" s="26">
        <v>42826</v>
      </c>
      <c r="B290" s="27" t="s">
        <v>453</v>
      </c>
      <c r="C290" s="28" t="s">
        <v>51</v>
      </c>
      <c r="D290" s="15" t="s">
        <v>154</v>
      </c>
      <c r="E290" s="16" t="s">
        <v>357</v>
      </c>
      <c r="F290" s="16" t="s">
        <v>162</v>
      </c>
      <c r="G290" s="15">
        <v>3</v>
      </c>
      <c r="H290" s="27" t="s">
        <v>14</v>
      </c>
      <c r="I290" s="17" t="s">
        <v>204</v>
      </c>
      <c r="J290" s="15">
        <v>1</v>
      </c>
      <c r="K290" s="15">
        <v>0</v>
      </c>
      <c r="L290" s="15">
        <v>2</v>
      </c>
      <c r="M290" s="3">
        <f t="shared" si="27"/>
        <v>3</v>
      </c>
      <c r="N290" s="3">
        <f t="shared" si="29"/>
        <v>1</v>
      </c>
      <c r="O290" s="11" t="str">
        <f t="shared" si="30"/>
        <v>Horák Adam</v>
      </c>
      <c r="P290" s="3">
        <f t="shared" si="28"/>
        <v>4</v>
      </c>
      <c r="W290" s="34"/>
    </row>
    <row r="291" spans="1:23" x14ac:dyDescent="0.25">
      <c r="A291" s="26">
        <v>42826</v>
      </c>
      <c r="B291" s="27" t="s">
        <v>453</v>
      </c>
      <c r="C291" s="28" t="s">
        <v>51</v>
      </c>
      <c r="D291" s="15" t="s">
        <v>154</v>
      </c>
      <c r="E291" s="16" t="s">
        <v>456</v>
      </c>
      <c r="F291" s="16" t="s">
        <v>191</v>
      </c>
      <c r="G291" s="15">
        <v>4</v>
      </c>
      <c r="H291" s="27" t="s">
        <v>14</v>
      </c>
      <c r="I291" s="17" t="s">
        <v>420</v>
      </c>
      <c r="J291" s="15">
        <v>2</v>
      </c>
      <c r="K291" s="15">
        <v>0</v>
      </c>
      <c r="L291" s="15">
        <v>3</v>
      </c>
      <c r="M291" s="3">
        <f t="shared" si="27"/>
        <v>0</v>
      </c>
      <c r="N291" s="3">
        <f t="shared" si="29"/>
        <v>2</v>
      </c>
      <c r="O291" s="11" t="str">
        <f t="shared" si="30"/>
        <v>Tomek Daniel</v>
      </c>
      <c r="P291" s="3">
        <f t="shared" si="28"/>
        <v>2</v>
      </c>
      <c r="W291" s="34"/>
    </row>
    <row r="292" spans="1:23" x14ac:dyDescent="0.25">
      <c r="A292" s="26">
        <v>42826</v>
      </c>
      <c r="B292" s="27" t="s">
        <v>453</v>
      </c>
      <c r="C292" s="28" t="s">
        <v>51</v>
      </c>
      <c r="D292" s="15" t="s">
        <v>154</v>
      </c>
      <c r="E292" s="16" t="s">
        <v>356</v>
      </c>
      <c r="F292" s="16" t="s">
        <v>186</v>
      </c>
      <c r="G292" s="15">
        <v>4</v>
      </c>
      <c r="H292" s="27" t="s">
        <v>14</v>
      </c>
      <c r="I292" s="17" t="s">
        <v>354</v>
      </c>
      <c r="J292" s="15">
        <v>0</v>
      </c>
      <c r="K292" s="15">
        <v>0</v>
      </c>
      <c r="L292" s="15">
        <v>3</v>
      </c>
      <c r="M292" s="3">
        <f t="shared" si="27"/>
        <v>0</v>
      </c>
      <c r="N292" s="3">
        <f t="shared" si="29"/>
        <v>0</v>
      </c>
      <c r="O292" s="11" t="str">
        <f t="shared" si="30"/>
        <v>Fulneček Šimon</v>
      </c>
      <c r="P292" s="3">
        <f t="shared" si="28"/>
        <v>0</v>
      </c>
      <c r="W292" s="34"/>
    </row>
    <row r="293" spans="1:23" x14ac:dyDescent="0.25">
      <c r="A293" s="26">
        <v>42826</v>
      </c>
      <c r="B293" s="27" t="s">
        <v>453</v>
      </c>
      <c r="C293" s="28" t="s">
        <v>51</v>
      </c>
      <c r="D293" s="15" t="s">
        <v>154</v>
      </c>
      <c r="E293" s="16" t="s">
        <v>457</v>
      </c>
      <c r="F293" s="16" t="s">
        <v>339</v>
      </c>
      <c r="G293" s="15">
        <v>5</v>
      </c>
      <c r="H293" s="27" t="s">
        <v>14</v>
      </c>
      <c r="I293" s="17" t="s">
        <v>176</v>
      </c>
      <c r="J293" s="15">
        <v>1</v>
      </c>
      <c r="K293" s="15">
        <v>0</v>
      </c>
      <c r="L293" s="15">
        <v>2</v>
      </c>
      <c r="M293" s="3">
        <f t="shared" si="27"/>
        <v>0</v>
      </c>
      <c r="N293" s="3">
        <f t="shared" si="29"/>
        <v>1</v>
      </c>
      <c r="O293" s="11" t="str">
        <f t="shared" si="30"/>
        <v>Novotný Kryštof</v>
      </c>
      <c r="P293" s="3">
        <f t="shared" si="28"/>
        <v>1</v>
      </c>
      <c r="W293" s="34"/>
    </row>
    <row r="294" spans="1:23" x14ac:dyDescent="0.25">
      <c r="A294" s="26">
        <v>42826</v>
      </c>
      <c r="B294" s="27" t="s">
        <v>453</v>
      </c>
      <c r="C294" s="28" t="s">
        <v>51</v>
      </c>
      <c r="D294" s="15" t="s">
        <v>154</v>
      </c>
      <c r="E294" s="16" t="s">
        <v>341</v>
      </c>
      <c r="F294" s="16" t="s">
        <v>254</v>
      </c>
      <c r="G294" s="15">
        <v>5</v>
      </c>
      <c r="H294" s="27" t="s">
        <v>14</v>
      </c>
      <c r="I294" s="17" t="s">
        <v>174</v>
      </c>
      <c r="J294" s="15">
        <v>2</v>
      </c>
      <c r="K294" s="15">
        <v>0</v>
      </c>
      <c r="L294" s="15">
        <v>2</v>
      </c>
      <c r="M294" s="3">
        <f t="shared" si="27"/>
        <v>0</v>
      </c>
      <c r="N294" s="3">
        <f t="shared" si="29"/>
        <v>2</v>
      </c>
      <c r="O294" s="11" t="str">
        <f t="shared" si="30"/>
        <v>Kuzník Tadeáš</v>
      </c>
      <c r="P294" s="3">
        <f t="shared" si="28"/>
        <v>2</v>
      </c>
      <c r="W294" s="34"/>
    </row>
    <row r="295" spans="1:23" x14ac:dyDescent="0.25">
      <c r="A295" s="26">
        <v>42826</v>
      </c>
      <c r="B295" s="27" t="s">
        <v>453</v>
      </c>
      <c r="C295" s="28" t="s">
        <v>51</v>
      </c>
      <c r="D295" s="15" t="s">
        <v>154</v>
      </c>
      <c r="E295" s="16" t="s">
        <v>340</v>
      </c>
      <c r="F295" s="16" t="s">
        <v>345</v>
      </c>
      <c r="G295" s="15">
        <v>6</v>
      </c>
      <c r="H295" s="27" t="s">
        <v>14</v>
      </c>
      <c r="I295" s="17" t="s">
        <v>420</v>
      </c>
      <c r="J295" s="15">
        <v>0</v>
      </c>
      <c r="K295" s="15">
        <v>0</v>
      </c>
      <c r="L295" s="15">
        <v>5</v>
      </c>
      <c r="M295" s="3">
        <f t="shared" si="27"/>
        <v>0</v>
      </c>
      <c r="N295" s="3">
        <f t="shared" si="29"/>
        <v>0</v>
      </c>
      <c r="O295" s="11" t="str">
        <f t="shared" si="30"/>
        <v>Caletka Petr</v>
      </c>
      <c r="P295" s="3">
        <f t="shared" si="28"/>
        <v>0</v>
      </c>
      <c r="W295" s="34"/>
    </row>
    <row r="296" spans="1:23" x14ac:dyDescent="0.25">
      <c r="A296" s="26">
        <v>42826</v>
      </c>
      <c r="B296" s="27" t="s">
        <v>453</v>
      </c>
      <c r="C296" s="28" t="s">
        <v>51</v>
      </c>
      <c r="D296" s="15" t="s">
        <v>154</v>
      </c>
      <c r="E296" s="16" t="s">
        <v>342</v>
      </c>
      <c r="F296" s="16" t="s">
        <v>343</v>
      </c>
      <c r="G296" s="15">
        <v>6</v>
      </c>
      <c r="H296" s="27" t="s">
        <v>14</v>
      </c>
      <c r="I296" s="17" t="s">
        <v>169</v>
      </c>
      <c r="J296" s="15">
        <v>0</v>
      </c>
      <c r="K296" s="15">
        <v>0</v>
      </c>
      <c r="L296" s="15">
        <v>5</v>
      </c>
      <c r="M296" s="3">
        <f t="shared" si="27"/>
        <v>0</v>
      </c>
      <c r="N296" s="3">
        <f t="shared" si="29"/>
        <v>0</v>
      </c>
      <c r="O296" s="11" t="str">
        <f t="shared" si="30"/>
        <v>King Samuel</v>
      </c>
      <c r="P296" s="3">
        <f t="shared" si="28"/>
        <v>0</v>
      </c>
      <c r="W296" s="34"/>
    </row>
    <row r="297" spans="1:23" x14ac:dyDescent="0.25">
      <c r="A297" s="26">
        <v>42826</v>
      </c>
      <c r="B297" s="27" t="s">
        <v>453</v>
      </c>
      <c r="C297" s="28" t="s">
        <v>51</v>
      </c>
      <c r="D297" s="15" t="s">
        <v>154</v>
      </c>
      <c r="E297" s="16" t="s">
        <v>336</v>
      </c>
      <c r="F297" s="16" t="s">
        <v>217</v>
      </c>
      <c r="G297" s="15" t="s">
        <v>173</v>
      </c>
      <c r="H297" s="14" t="s">
        <v>14</v>
      </c>
      <c r="I297" s="17" t="s">
        <v>163</v>
      </c>
      <c r="J297" s="15">
        <v>1</v>
      </c>
      <c r="K297" s="15">
        <v>0</v>
      </c>
      <c r="L297" s="15">
        <v>2</v>
      </c>
      <c r="M297" s="3">
        <f t="shared" si="27"/>
        <v>0</v>
      </c>
      <c r="N297" s="3">
        <f t="shared" si="29"/>
        <v>1</v>
      </c>
      <c r="O297" s="11" t="str">
        <f t="shared" si="30"/>
        <v>Suchan Jan</v>
      </c>
      <c r="P297" s="3">
        <f t="shared" si="28"/>
        <v>1</v>
      </c>
      <c r="W297" s="34"/>
    </row>
    <row r="298" spans="1:23" x14ac:dyDescent="0.25">
      <c r="A298" s="26">
        <v>42826</v>
      </c>
      <c r="B298" s="27" t="s">
        <v>453</v>
      </c>
      <c r="C298" s="28" t="s">
        <v>51</v>
      </c>
      <c r="D298" s="15" t="s">
        <v>154</v>
      </c>
      <c r="E298" s="16" t="s">
        <v>177</v>
      </c>
      <c r="F298" s="16" t="s">
        <v>178</v>
      </c>
      <c r="G298" s="15">
        <v>1</v>
      </c>
      <c r="H298" s="14" t="s">
        <v>83</v>
      </c>
      <c r="I298" s="17" t="s">
        <v>179</v>
      </c>
      <c r="J298" s="15">
        <v>3</v>
      </c>
      <c r="K298" s="15">
        <v>0</v>
      </c>
      <c r="L298" s="15">
        <v>0</v>
      </c>
      <c r="M298" s="3">
        <f t="shared" si="27"/>
        <v>6</v>
      </c>
      <c r="N298" s="3">
        <f t="shared" si="29"/>
        <v>3</v>
      </c>
      <c r="O298" s="11" t="str">
        <f t="shared" si="30"/>
        <v>Rapčanová Silvie</v>
      </c>
      <c r="P298" s="3">
        <f t="shared" si="28"/>
        <v>9</v>
      </c>
      <c r="W298" s="34"/>
    </row>
    <row r="299" spans="1:23" x14ac:dyDescent="0.25">
      <c r="A299" s="26">
        <v>42826</v>
      </c>
      <c r="B299" s="27" t="s">
        <v>453</v>
      </c>
      <c r="C299" s="28" t="s">
        <v>51</v>
      </c>
      <c r="D299" s="15" t="s">
        <v>154</v>
      </c>
      <c r="E299" s="16" t="s">
        <v>194</v>
      </c>
      <c r="F299" s="16" t="s">
        <v>195</v>
      </c>
      <c r="G299" s="15">
        <v>1</v>
      </c>
      <c r="H299" s="14" t="s">
        <v>15</v>
      </c>
      <c r="I299" s="17" t="s">
        <v>176</v>
      </c>
      <c r="J299" s="15">
        <v>3</v>
      </c>
      <c r="K299" s="15">
        <v>0</v>
      </c>
      <c r="L299" s="15">
        <v>0</v>
      </c>
      <c r="M299" s="3">
        <f t="shared" si="27"/>
        <v>6</v>
      </c>
      <c r="N299" s="3">
        <f t="shared" si="29"/>
        <v>3</v>
      </c>
      <c r="O299" s="11" t="str">
        <f t="shared" si="30"/>
        <v>Lindovský Jiří</v>
      </c>
      <c r="P299" s="3">
        <f t="shared" si="28"/>
        <v>9</v>
      </c>
      <c r="W299" s="34"/>
    </row>
    <row r="300" spans="1:23" x14ac:dyDescent="0.25">
      <c r="A300" s="26">
        <v>42826</v>
      </c>
      <c r="B300" s="27" t="s">
        <v>453</v>
      </c>
      <c r="C300" s="28" t="s">
        <v>51</v>
      </c>
      <c r="D300" s="15" t="s">
        <v>154</v>
      </c>
      <c r="E300" s="16" t="s">
        <v>205</v>
      </c>
      <c r="F300" s="16" t="s">
        <v>206</v>
      </c>
      <c r="G300" s="15">
        <v>1</v>
      </c>
      <c r="H300" s="14" t="s">
        <v>84</v>
      </c>
      <c r="I300" s="17" t="s">
        <v>207</v>
      </c>
      <c r="J300" s="15">
        <v>2</v>
      </c>
      <c r="K300" s="15">
        <v>0</v>
      </c>
      <c r="L300" s="15">
        <v>0</v>
      </c>
      <c r="M300" s="3">
        <f t="shared" si="27"/>
        <v>6</v>
      </c>
      <c r="N300" s="3">
        <f t="shared" si="29"/>
        <v>2</v>
      </c>
      <c r="O300" s="11" t="str">
        <f t="shared" si="30"/>
        <v>Čerchlová Markéta</v>
      </c>
      <c r="P300" s="3">
        <f t="shared" si="28"/>
        <v>8</v>
      </c>
      <c r="W300" s="34"/>
    </row>
    <row r="301" spans="1:23" x14ac:dyDescent="0.25">
      <c r="A301" s="26">
        <v>42826</v>
      </c>
      <c r="B301" s="27" t="s">
        <v>453</v>
      </c>
      <c r="C301" s="28" t="s">
        <v>51</v>
      </c>
      <c r="D301" s="15" t="s">
        <v>154</v>
      </c>
      <c r="E301" s="16" t="s">
        <v>190</v>
      </c>
      <c r="F301" s="16" t="s">
        <v>191</v>
      </c>
      <c r="G301" s="15">
        <v>2</v>
      </c>
      <c r="H301" s="14" t="s">
        <v>15</v>
      </c>
      <c r="I301" s="17" t="s">
        <v>176</v>
      </c>
      <c r="J301" s="15">
        <v>2</v>
      </c>
      <c r="K301" s="15">
        <v>0</v>
      </c>
      <c r="L301" s="15">
        <v>1</v>
      </c>
      <c r="M301" s="3">
        <f t="shared" si="27"/>
        <v>5</v>
      </c>
      <c r="N301" s="3">
        <f t="shared" si="29"/>
        <v>2</v>
      </c>
      <c r="O301" s="11" t="str">
        <f t="shared" si="30"/>
        <v>Kolář Daniel</v>
      </c>
      <c r="P301" s="3">
        <f t="shared" si="28"/>
        <v>7</v>
      </c>
      <c r="W301" s="34"/>
    </row>
    <row r="302" spans="1:23" x14ac:dyDescent="0.25">
      <c r="A302" s="26">
        <v>42826</v>
      </c>
      <c r="B302" s="27" t="s">
        <v>453</v>
      </c>
      <c r="C302" s="28" t="s">
        <v>51</v>
      </c>
      <c r="D302" s="15" t="s">
        <v>154</v>
      </c>
      <c r="E302" s="16" t="s">
        <v>202</v>
      </c>
      <c r="F302" s="16" t="s">
        <v>203</v>
      </c>
      <c r="G302" s="15">
        <v>2</v>
      </c>
      <c r="H302" s="14" t="s">
        <v>15</v>
      </c>
      <c r="I302" s="17" t="s">
        <v>204</v>
      </c>
      <c r="J302" s="15">
        <v>1</v>
      </c>
      <c r="K302" s="15">
        <v>0</v>
      </c>
      <c r="L302" s="15">
        <v>1</v>
      </c>
      <c r="M302" s="3">
        <f t="shared" si="27"/>
        <v>5</v>
      </c>
      <c r="N302" s="3">
        <f t="shared" si="29"/>
        <v>1</v>
      </c>
      <c r="O302" s="11" t="str">
        <f t="shared" si="30"/>
        <v>Turčínek Tomáš</v>
      </c>
      <c r="P302" s="3">
        <f t="shared" si="28"/>
        <v>6</v>
      </c>
      <c r="W302" s="34"/>
    </row>
    <row r="303" spans="1:23" x14ac:dyDescent="0.25">
      <c r="A303" s="26">
        <v>42826</v>
      </c>
      <c r="B303" s="27" t="s">
        <v>453</v>
      </c>
      <c r="C303" s="28" t="s">
        <v>51</v>
      </c>
      <c r="D303" s="15" t="s">
        <v>154</v>
      </c>
      <c r="E303" s="16" t="s">
        <v>198</v>
      </c>
      <c r="F303" s="16" t="s">
        <v>199</v>
      </c>
      <c r="G303" s="15">
        <v>3</v>
      </c>
      <c r="H303" s="14" t="s">
        <v>15</v>
      </c>
      <c r="I303" s="17" t="s">
        <v>176</v>
      </c>
      <c r="J303" s="15">
        <v>2</v>
      </c>
      <c r="K303" s="15">
        <v>0</v>
      </c>
      <c r="L303" s="15">
        <v>1</v>
      </c>
      <c r="M303" s="3">
        <f t="shared" si="27"/>
        <v>3</v>
      </c>
      <c r="N303" s="3">
        <f t="shared" si="29"/>
        <v>2</v>
      </c>
      <c r="O303" s="11" t="str">
        <f t="shared" si="30"/>
        <v>Freiwald Richard</v>
      </c>
      <c r="P303" s="3">
        <f t="shared" si="28"/>
        <v>5</v>
      </c>
      <c r="W303" s="34"/>
    </row>
    <row r="304" spans="1:23" x14ac:dyDescent="0.25">
      <c r="A304" s="26">
        <v>42826</v>
      </c>
      <c r="B304" s="27" t="s">
        <v>453</v>
      </c>
      <c r="C304" s="28" t="s">
        <v>51</v>
      </c>
      <c r="D304" s="15" t="s">
        <v>154</v>
      </c>
      <c r="E304" s="16" t="s">
        <v>185</v>
      </c>
      <c r="F304" s="16" t="s">
        <v>186</v>
      </c>
      <c r="G304" s="15">
        <v>3</v>
      </c>
      <c r="H304" s="14" t="s">
        <v>15</v>
      </c>
      <c r="I304" s="17" t="s">
        <v>176</v>
      </c>
      <c r="J304" s="15">
        <v>2</v>
      </c>
      <c r="K304" s="15">
        <v>0</v>
      </c>
      <c r="L304" s="15">
        <v>1</v>
      </c>
      <c r="M304" s="3">
        <f t="shared" si="27"/>
        <v>3</v>
      </c>
      <c r="N304" s="3">
        <f t="shared" si="29"/>
        <v>2</v>
      </c>
      <c r="O304" s="11" t="str">
        <f t="shared" si="30"/>
        <v>Křížek Šimon</v>
      </c>
      <c r="P304" s="3">
        <f t="shared" si="28"/>
        <v>5</v>
      </c>
      <c r="W304" s="34"/>
    </row>
    <row r="305" spans="1:23" x14ac:dyDescent="0.25">
      <c r="A305" s="26">
        <v>42826</v>
      </c>
      <c r="B305" s="27" t="s">
        <v>453</v>
      </c>
      <c r="C305" s="28" t="s">
        <v>51</v>
      </c>
      <c r="D305" s="15" t="s">
        <v>154</v>
      </c>
      <c r="E305" s="16" t="s">
        <v>365</v>
      </c>
      <c r="F305" s="16" t="s">
        <v>197</v>
      </c>
      <c r="G305" s="15">
        <v>3</v>
      </c>
      <c r="H305" s="14" t="s">
        <v>15</v>
      </c>
      <c r="I305" s="17" t="s">
        <v>169</v>
      </c>
      <c r="J305" s="15">
        <v>2</v>
      </c>
      <c r="K305" s="15">
        <v>0</v>
      </c>
      <c r="L305" s="15">
        <v>1</v>
      </c>
      <c r="M305" s="3">
        <f t="shared" si="27"/>
        <v>3</v>
      </c>
      <c r="N305" s="3">
        <f t="shared" si="29"/>
        <v>2</v>
      </c>
      <c r="O305" s="11" t="str">
        <f t="shared" si="30"/>
        <v>Hisem Matěj</v>
      </c>
      <c r="P305" s="3">
        <f t="shared" si="28"/>
        <v>5</v>
      </c>
      <c r="W305" s="34"/>
    </row>
    <row r="306" spans="1:23" x14ac:dyDescent="0.25">
      <c r="A306" s="26">
        <v>42826</v>
      </c>
      <c r="B306" s="27" t="s">
        <v>453</v>
      </c>
      <c r="C306" s="28" t="s">
        <v>51</v>
      </c>
      <c r="D306" s="15" t="s">
        <v>154</v>
      </c>
      <c r="E306" s="16" t="s">
        <v>366</v>
      </c>
      <c r="F306" s="16" t="s">
        <v>217</v>
      </c>
      <c r="G306" s="15">
        <v>5</v>
      </c>
      <c r="H306" s="14" t="s">
        <v>15</v>
      </c>
      <c r="I306" s="17" t="s">
        <v>169</v>
      </c>
      <c r="J306" s="15">
        <v>1</v>
      </c>
      <c r="K306" s="15">
        <v>0</v>
      </c>
      <c r="L306" s="15">
        <v>2</v>
      </c>
      <c r="M306" s="3">
        <f t="shared" si="27"/>
        <v>0</v>
      </c>
      <c r="N306" s="3">
        <f t="shared" si="29"/>
        <v>1</v>
      </c>
      <c r="O306" s="11" t="str">
        <f t="shared" si="30"/>
        <v>Matýsek Jan</v>
      </c>
      <c r="P306" s="3">
        <f t="shared" si="28"/>
        <v>1</v>
      </c>
      <c r="W306" s="34"/>
    </row>
    <row r="307" spans="1:23" x14ac:dyDescent="0.25">
      <c r="A307" s="26">
        <v>42826</v>
      </c>
      <c r="B307" s="27" t="s">
        <v>453</v>
      </c>
      <c r="C307" s="28" t="s">
        <v>51</v>
      </c>
      <c r="D307" s="15" t="s">
        <v>154</v>
      </c>
      <c r="E307" s="16" t="s">
        <v>421</v>
      </c>
      <c r="F307" s="16" t="s">
        <v>184</v>
      </c>
      <c r="G307" s="15" t="s">
        <v>173</v>
      </c>
      <c r="H307" s="14" t="s">
        <v>15</v>
      </c>
      <c r="I307" s="17" t="s">
        <v>169</v>
      </c>
      <c r="J307" s="15">
        <v>0</v>
      </c>
      <c r="K307" s="15">
        <v>0</v>
      </c>
      <c r="L307" s="15">
        <v>2</v>
      </c>
      <c r="M307" s="3">
        <f t="shared" si="27"/>
        <v>0</v>
      </c>
      <c r="N307" s="3">
        <f t="shared" si="29"/>
        <v>0</v>
      </c>
      <c r="O307" s="11" t="str">
        <f t="shared" si="30"/>
        <v>Libenek Štěpán</v>
      </c>
      <c r="P307" s="3">
        <f t="shared" si="28"/>
        <v>0</v>
      </c>
      <c r="W307" s="34"/>
    </row>
    <row r="308" spans="1:23" x14ac:dyDescent="0.25">
      <c r="A308" s="13">
        <v>42833</v>
      </c>
      <c r="B308" s="14" t="s">
        <v>462</v>
      </c>
      <c r="C308" s="15" t="s">
        <v>87</v>
      </c>
      <c r="D308" s="15" t="s">
        <v>154</v>
      </c>
      <c r="E308" s="16" t="s">
        <v>210</v>
      </c>
      <c r="F308" s="16" t="s">
        <v>211</v>
      </c>
      <c r="G308" s="15">
        <v>2</v>
      </c>
      <c r="H308" s="14" t="s">
        <v>84</v>
      </c>
      <c r="I308" s="17" t="s">
        <v>236</v>
      </c>
      <c r="J308" s="15">
        <v>2</v>
      </c>
      <c r="K308" s="15">
        <v>0</v>
      </c>
      <c r="L308" s="15">
        <v>1</v>
      </c>
      <c r="M308" s="3">
        <f t="shared" si="27"/>
        <v>7</v>
      </c>
      <c r="N308" s="3">
        <f t="shared" si="29"/>
        <v>2</v>
      </c>
      <c r="O308" s="11" t="str">
        <f t="shared" si="30"/>
        <v>Kokešová Alexandra</v>
      </c>
      <c r="P308" s="3">
        <f t="shared" si="28"/>
        <v>9</v>
      </c>
      <c r="W308" s="34"/>
    </row>
    <row r="309" spans="1:23" x14ac:dyDescent="0.25">
      <c r="A309" s="13">
        <v>42833</v>
      </c>
      <c r="B309" s="14" t="s">
        <v>462</v>
      </c>
      <c r="C309" s="15" t="s">
        <v>87</v>
      </c>
      <c r="D309" s="15" t="s">
        <v>154</v>
      </c>
      <c r="E309" s="16" t="s">
        <v>194</v>
      </c>
      <c r="F309" s="16" t="s">
        <v>195</v>
      </c>
      <c r="G309" s="15">
        <v>1</v>
      </c>
      <c r="H309" s="14" t="s">
        <v>15</v>
      </c>
      <c r="I309" s="17" t="s">
        <v>176</v>
      </c>
      <c r="J309" s="15">
        <v>5</v>
      </c>
      <c r="K309" s="15">
        <v>0</v>
      </c>
      <c r="L309" s="15">
        <v>0</v>
      </c>
      <c r="M309" s="3">
        <f t="shared" si="27"/>
        <v>10</v>
      </c>
      <c r="N309" s="3">
        <f t="shared" si="29"/>
        <v>5</v>
      </c>
      <c r="O309" s="11" t="str">
        <f t="shared" si="30"/>
        <v>Lindovský Jiří</v>
      </c>
      <c r="P309" s="3">
        <f t="shared" si="28"/>
        <v>15</v>
      </c>
      <c r="W309" s="34"/>
    </row>
    <row r="310" spans="1:23" x14ac:dyDescent="0.25">
      <c r="A310" s="13">
        <v>42833</v>
      </c>
      <c r="B310" s="14" t="s">
        <v>462</v>
      </c>
      <c r="C310" s="15" t="s">
        <v>87</v>
      </c>
      <c r="D310" s="15" t="s">
        <v>154</v>
      </c>
      <c r="E310" s="16" t="s">
        <v>185</v>
      </c>
      <c r="F310" s="16" t="s">
        <v>186</v>
      </c>
      <c r="G310" s="15">
        <v>3</v>
      </c>
      <c r="H310" s="14" t="s">
        <v>15</v>
      </c>
      <c r="I310" s="17" t="s">
        <v>176</v>
      </c>
      <c r="J310" s="15">
        <v>3</v>
      </c>
      <c r="K310" s="15">
        <v>0</v>
      </c>
      <c r="L310" s="15">
        <v>1</v>
      </c>
      <c r="M310" s="3">
        <f t="shared" si="27"/>
        <v>5</v>
      </c>
      <c r="N310" s="3">
        <f t="shared" si="29"/>
        <v>3</v>
      </c>
      <c r="O310" s="11" t="str">
        <f t="shared" si="30"/>
        <v>Křížek Šimon</v>
      </c>
      <c r="P310" s="3">
        <f t="shared" si="28"/>
        <v>8</v>
      </c>
      <c r="W310" s="34"/>
    </row>
    <row r="311" spans="1:23" x14ac:dyDescent="0.25">
      <c r="A311" s="13">
        <v>42833</v>
      </c>
      <c r="B311" s="14" t="s">
        <v>463</v>
      </c>
      <c r="C311" s="15" t="s">
        <v>11</v>
      </c>
      <c r="D311" s="15" t="s">
        <v>154</v>
      </c>
      <c r="E311" s="16" t="s">
        <v>337</v>
      </c>
      <c r="F311" s="16" t="s">
        <v>217</v>
      </c>
      <c r="G311" s="15">
        <v>3</v>
      </c>
      <c r="H311" s="14" t="s">
        <v>14</v>
      </c>
      <c r="I311" s="17" t="s">
        <v>169</v>
      </c>
      <c r="J311" s="15">
        <v>4</v>
      </c>
      <c r="K311" s="15">
        <v>0</v>
      </c>
      <c r="L311" s="15">
        <v>1</v>
      </c>
      <c r="M311" s="3">
        <f t="shared" si="27"/>
        <v>2</v>
      </c>
      <c r="N311" s="3">
        <f t="shared" si="29"/>
        <v>4</v>
      </c>
      <c r="O311" s="11" t="str">
        <f t="shared" si="30"/>
        <v>Boháček Jan</v>
      </c>
      <c r="P311" s="3">
        <f t="shared" si="28"/>
        <v>6</v>
      </c>
      <c r="W311" s="34"/>
    </row>
    <row r="312" spans="1:23" x14ac:dyDescent="0.25">
      <c r="A312" s="13">
        <v>42833</v>
      </c>
      <c r="B312" s="14" t="s">
        <v>464</v>
      </c>
      <c r="C312" s="15" t="s">
        <v>78</v>
      </c>
      <c r="D312" s="15" t="s">
        <v>154</v>
      </c>
      <c r="E312" s="16" t="s">
        <v>228</v>
      </c>
      <c r="F312" s="16" t="s">
        <v>229</v>
      </c>
      <c r="G312" s="15" t="s">
        <v>173</v>
      </c>
      <c r="H312" s="14" t="s">
        <v>20</v>
      </c>
      <c r="I312" s="17" t="s">
        <v>230</v>
      </c>
      <c r="J312" s="15">
        <v>0</v>
      </c>
      <c r="K312" s="15">
        <v>0</v>
      </c>
      <c r="L312" s="15">
        <v>2</v>
      </c>
      <c r="M312" s="3">
        <f t="shared" si="27"/>
        <v>0</v>
      </c>
      <c r="N312" s="3">
        <f t="shared" si="29"/>
        <v>0</v>
      </c>
      <c r="O312" s="11" t="str">
        <f t="shared" si="30"/>
        <v>Martínková Adéla</v>
      </c>
      <c r="P312" s="3">
        <f t="shared" si="28"/>
        <v>0</v>
      </c>
      <c r="W312" s="34"/>
    </row>
    <row r="313" spans="1:23" x14ac:dyDescent="0.25">
      <c r="A313" s="13">
        <v>42833</v>
      </c>
      <c r="B313" s="14" t="s">
        <v>464</v>
      </c>
      <c r="C313" s="15" t="s">
        <v>78</v>
      </c>
      <c r="D313" s="15" t="s">
        <v>154</v>
      </c>
      <c r="E313" s="16" t="s">
        <v>242</v>
      </c>
      <c r="F313" s="16" t="s">
        <v>197</v>
      </c>
      <c r="G313" s="15" t="s">
        <v>173</v>
      </c>
      <c r="H313" s="14" t="s">
        <v>16</v>
      </c>
      <c r="I313" s="17" t="s">
        <v>241</v>
      </c>
      <c r="J313" s="15">
        <v>0</v>
      </c>
      <c r="K313" s="15">
        <v>0</v>
      </c>
      <c r="L313" s="15">
        <v>1</v>
      </c>
      <c r="M313" s="3">
        <f t="shared" si="27"/>
        <v>0</v>
      </c>
      <c r="N313" s="3">
        <f t="shared" ref="N313:N326" si="31">IF(D313="d",SUM(J313*2,K313),J313)</f>
        <v>0</v>
      </c>
      <c r="O313" s="11" t="str">
        <f t="shared" ref="O313:O326" si="32">E313&amp;" "&amp;F313</f>
        <v>Silvestr Matěj</v>
      </c>
      <c r="P313" s="3">
        <f t="shared" si="28"/>
        <v>0</v>
      </c>
      <c r="W313" s="34"/>
    </row>
    <row r="314" spans="1:23" x14ac:dyDescent="0.25">
      <c r="A314" s="13">
        <v>42833</v>
      </c>
      <c r="B314" s="14" t="s">
        <v>464</v>
      </c>
      <c r="C314" s="15" t="s">
        <v>78</v>
      </c>
      <c r="D314" s="15" t="s">
        <v>154</v>
      </c>
      <c r="E314" s="16" t="s">
        <v>240</v>
      </c>
      <c r="F314" s="16" t="s">
        <v>222</v>
      </c>
      <c r="G314" s="15" t="s">
        <v>173</v>
      </c>
      <c r="H314" s="14" t="s">
        <v>16</v>
      </c>
      <c r="I314" s="17" t="s">
        <v>241</v>
      </c>
      <c r="J314" s="15">
        <v>0</v>
      </c>
      <c r="K314" s="15">
        <v>0</v>
      </c>
      <c r="L314" s="15">
        <v>1</v>
      </c>
      <c r="M314" s="3">
        <f t="shared" si="27"/>
        <v>0</v>
      </c>
      <c r="N314" s="3">
        <f t="shared" si="31"/>
        <v>0</v>
      </c>
      <c r="O314" s="11" t="str">
        <f t="shared" si="32"/>
        <v>Chlopčík Ondřej</v>
      </c>
      <c r="P314" s="3">
        <f t="shared" si="28"/>
        <v>0</v>
      </c>
      <c r="W314" s="34"/>
    </row>
    <row r="315" spans="1:23" x14ac:dyDescent="0.25">
      <c r="A315" s="13">
        <v>42848</v>
      </c>
      <c r="B315" s="14" t="s">
        <v>465</v>
      </c>
      <c r="C315" s="15" t="s">
        <v>75</v>
      </c>
      <c r="D315" s="15" t="s">
        <v>154</v>
      </c>
      <c r="E315" s="16" t="s">
        <v>308</v>
      </c>
      <c r="F315" s="16" t="s">
        <v>309</v>
      </c>
      <c r="G315" s="15">
        <v>3</v>
      </c>
      <c r="H315" s="14" t="s">
        <v>86</v>
      </c>
      <c r="I315" s="17" t="s">
        <v>324</v>
      </c>
      <c r="J315" s="15">
        <v>2</v>
      </c>
      <c r="K315" s="15">
        <v>0</v>
      </c>
      <c r="L315" s="15">
        <v>1</v>
      </c>
      <c r="M315" s="3">
        <f t="shared" si="27"/>
        <v>10</v>
      </c>
      <c r="N315" s="3">
        <f t="shared" si="31"/>
        <v>2</v>
      </c>
      <c r="O315" s="11" t="str">
        <f t="shared" si="32"/>
        <v>Polášková Kristýna</v>
      </c>
      <c r="P315" s="3">
        <f t="shared" si="28"/>
        <v>12</v>
      </c>
      <c r="W315" s="34"/>
    </row>
    <row r="316" spans="1:23" x14ac:dyDescent="0.25">
      <c r="A316" s="13">
        <v>42848</v>
      </c>
      <c r="B316" s="14" t="s">
        <v>465</v>
      </c>
      <c r="C316" s="15" t="s">
        <v>75</v>
      </c>
      <c r="D316" s="15" t="s">
        <v>154</v>
      </c>
      <c r="E316" s="16" t="s">
        <v>228</v>
      </c>
      <c r="F316" s="16" t="s">
        <v>229</v>
      </c>
      <c r="G316" s="15" t="s">
        <v>173</v>
      </c>
      <c r="H316" s="14" t="s">
        <v>86</v>
      </c>
      <c r="I316" s="17" t="s">
        <v>230</v>
      </c>
      <c r="J316" s="15">
        <v>0</v>
      </c>
      <c r="K316" s="15">
        <v>0</v>
      </c>
      <c r="L316" s="15">
        <v>2</v>
      </c>
      <c r="M316" s="3">
        <f t="shared" si="27"/>
        <v>0</v>
      </c>
      <c r="N316" s="3">
        <f t="shared" si="31"/>
        <v>0</v>
      </c>
      <c r="O316" s="11" t="str">
        <f t="shared" si="32"/>
        <v>Martínková Adéla</v>
      </c>
      <c r="P316" s="3">
        <f t="shared" si="28"/>
        <v>0</v>
      </c>
      <c r="W316" s="34"/>
    </row>
    <row r="317" spans="1:23" x14ac:dyDescent="0.25">
      <c r="A317" s="13">
        <v>42848</v>
      </c>
      <c r="B317" s="14" t="s">
        <v>465</v>
      </c>
      <c r="C317" s="15" t="s">
        <v>75</v>
      </c>
      <c r="D317" s="15" t="s">
        <v>154</v>
      </c>
      <c r="E317" s="16" t="s">
        <v>231</v>
      </c>
      <c r="F317" s="16" t="s">
        <v>232</v>
      </c>
      <c r="G317" s="15">
        <v>4</v>
      </c>
      <c r="H317" s="14" t="s">
        <v>86</v>
      </c>
      <c r="I317" s="17" t="s">
        <v>233</v>
      </c>
      <c r="J317" s="15">
        <v>1</v>
      </c>
      <c r="K317" s="15">
        <v>0</v>
      </c>
      <c r="L317" s="15">
        <v>3</v>
      </c>
      <c r="M317" s="3">
        <f t="shared" si="27"/>
        <v>7</v>
      </c>
      <c r="N317" s="3">
        <f t="shared" si="31"/>
        <v>1</v>
      </c>
      <c r="O317" s="11" t="str">
        <f t="shared" si="32"/>
        <v>Ondrašíková Eva</v>
      </c>
      <c r="P317" s="3">
        <f t="shared" si="28"/>
        <v>8</v>
      </c>
      <c r="W317" s="34"/>
    </row>
    <row r="318" spans="1:23" x14ac:dyDescent="0.25">
      <c r="A318" s="13">
        <v>42848</v>
      </c>
      <c r="B318" s="14" t="s">
        <v>465</v>
      </c>
      <c r="C318" s="15" t="s">
        <v>75</v>
      </c>
      <c r="D318" s="15" t="s">
        <v>154</v>
      </c>
      <c r="E318" s="16" t="s">
        <v>239</v>
      </c>
      <c r="F318" s="16" t="s">
        <v>191</v>
      </c>
      <c r="G318" s="15">
        <v>2</v>
      </c>
      <c r="H318" s="14" t="s">
        <v>82</v>
      </c>
      <c r="I318" s="17" t="s">
        <v>353</v>
      </c>
      <c r="J318" s="15">
        <v>3</v>
      </c>
      <c r="K318" s="15">
        <v>0</v>
      </c>
      <c r="L318" s="15">
        <v>1</v>
      </c>
      <c r="M318" s="3">
        <f t="shared" si="27"/>
        <v>15</v>
      </c>
      <c r="N318" s="3">
        <f t="shared" si="31"/>
        <v>3</v>
      </c>
      <c r="O318" s="11" t="str">
        <f t="shared" si="32"/>
        <v>Šimek Daniel</v>
      </c>
      <c r="P318" s="3">
        <f t="shared" si="28"/>
        <v>18</v>
      </c>
      <c r="W318" s="34"/>
    </row>
    <row r="319" spans="1:23" x14ac:dyDescent="0.25">
      <c r="A319" s="13">
        <v>42848</v>
      </c>
      <c r="B319" s="14" t="s">
        <v>465</v>
      </c>
      <c r="C319" s="15" t="s">
        <v>75</v>
      </c>
      <c r="D319" s="15" t="s">
        <v>154</v>
      </c>
      <c r="E319" s="16" t="s">
        <v>170</v>
      </c>
      <c r="F319" s="16" t="s">
        <v>217</v>
      </c>
      <c r="G319" s="15" t="s">
        <v>173</v>
      </c>
      <c r="H319" s="14" t="s">
        <v>82</v>
      </c>
      <c r="I319" s="17" t="s">
        <v>218</v>
      </c>
      <c r="J319" s="15">
        <v>1</v>
      </c>
      <c r="K319" s="15">
        <v>0</v>
      </c>
      <c r="L319" s="15">
        <v>1</v>
      </c>
      <c r="M319" s="3">
        <f t="shared" si="27"/>
        <v>0</v>
      </c>
      <c r="N319" s="3">
        <f t="shared" si="31"/>
        <v>1</v>
      </c>
      <c r="O319" s="11" t="str">
        <f t="shared" si="32"/>
        <v>Huvar Jan</v>
      </c>
      <c r="P319" s="3">
        <f t="shared" si="28"/>
        <v>1</v>
      </c>
      <c r="W319" s="34"/>
    </row>
    <row r="320" spans="1:23" x14ac:dyDescent="0.25">
      <c r="A320" s="13">
        <v>42848</v>
      </c>
      <c r="B320" s="14" t="s">
        <v>465</v>
      </c>
      <c r="C320" s="15" t="s">
        <v>75</v>
      </c>
      <c r="D320" s="15" t="s">
        <v>154</v>
      </c>
      <c r="E320" s="16" t="s">
        <v>466</v>
      </c>
      <c r="F320" s="16" t="s">
        <v>197</v>
      </c>
      <c r="G320" s="15" t="s">
        <v>173</v>
      </c>
      <c r="H320" s="14" t="s">
        <v>82</v>
      </c>
      <c r="I320" s="17" t="s">
        <v>241</v>
      </c>
      <c r="J320" s="15">
        <v>0</v>
      </c>
      <c r="K320" s="15">
        <v>0</v>
      </c>
      <c r="L320" s="15">
        <v>1</v>
      </c>
      <c r="M320" s="3">
        <f t="shared" si="27"/>
        <v>0</v>
      </c>
      <c r="N320" s="3">
        <f t="shared" si="31"/>
        <v>0</v>
      </c>
      <c r="O320" s="11" t="str">
        <f t="shared" si="32"/>
        <v>Sylvestr Matěj</v>
      </c>
      <c r="P320" s="3">
        <f t="shared" si="28"/>
        <v>0</v>
      </c>
      <c r="W320" s="34"/>
    </row>
    <row r="321" spans="1:23" x14ac:dyDescent="0.25">
      <c r="A321" s="13">
        <v>42848</v>
      </c>
      <c r="B321" s="14" t="s">
        <v>465</v>
      </c>
      <c r="C321" s="15" t="s">
        <v>75</v>
      </c>
      <c r="D321" s="15" t="s">
        <v>154</v>
      </c>
      <c r="E321" s="16" t="s">
        <v>240</v>
      </c>
      <c r="F321" s="16" t="s">
        <v>222</v>
      </c>
      <c r="G321" s="15" t="s">
        <v>173</v>
      </c>
      <c r="H321" s="14" t="s">
        <v>82</v>
      </c>
      <c r="I321" s="17" t="s">
        <v>467</v>
      </c>
      <c r="J321" s="15">
        <v>0</v>
      </c>
      <c r="K321" s="15">
        <v>0</v>
      </c>
      <c r="L321" s="15">
        <v>2</v>
      </c>
      <c r="M321" s="3">
        <f t="shared" si="27"/>
        <v>0</v>
      </c>
      <c r="N321" s="3">
        <f t="shared" si="31"/>
        <v>0</v>
      </c>
      <c r="O321" s="11" t="str">
        <f t="shared" si="32"/>
        <v>Chlopčík Ondřej</v>
      </c>
      <c r="P321" s="3">
        <f t="shared" si="28"/>
        <v>0</v>
      </c>
      <c r="W321" s="34"/>
    </row>
    <row r="322" spans="1:23" x14ac:dyDescent="0.25">
      <c r="A322" s="13">
        <v>42848</v>
      </c>
      <c r="B322" s="14" t="s">
        <v>465</v>
      </c>
      <c r="C322" s="15" t="s">
        <v>75</v>
      </c>
      <c r="D322" s="15" t="s">
        <v>154</v>
      </c>
      <c r="E322" s="16" t="s">
        <v>253</v>
      </c>
      <c r="F322" s="16" t="s">
        <v>254</v>
      </c>
      <c r="G322" s="15" t="s">
        <v>173</v>
      </c>
      <c r="H322" s="14" t="s">
        <v>82</v>
      </c>
      <c r="I322" s="17" t="s">
        <v>241</v>
      </c>
      <c r="J322" s="15">
        <v>0</v>
      </c>
      <c r="K322" s="15">
        <v>0</v>
      </c>
      <c r="L322" s="15">
        <v>2</v>
      </c>
      <c r="M322" s="3">
        <f t="shared" ref="M322:M385" si="33">IF(ISNA(VLOOKUP(C322&amp;G322,$V$3:$W$92,2,FALSE)),0,VLOOKUP(C322&amp;G322,$V$3:$W$92,2,FALSE))</f>
        <v>0</v>
      </c>
      <c r="N322" s="3">
        <f t="shared" si="31"/>
        <v>0</v>
      </c>
      <c r="O322" s="11" t="str">
        <f t="shared" si="32"/>
        <v>Janík Tadeáš</v>
      </c>
      <c r="P322" s="3">
        <f t="shared" si="28"/>
        <v>0</v>
      </c>
      <c r="W322" s="34"/>
    </row>
    <row r="323" spans="1:23" x14ac:dyDescent="0.25">
      <c r="A323" s="13">
        <v>42848</v>
      </c>
      <c r="B323" s="14" t="s">
        <v>465</v>
      </c>
      <c r="C323" s="15" t="s">
        <v>75</v>
      </c>
      <c r="D323" s="15" t="s">
        <v>154</v>
      </c>
      <c r="E323" s="16" t="s">
        <v>223</v>
      </c>
      <c r="F323" s="16" t="s">
        <v>203</v>
      </c>
      <c r="G323" s="15">
        <v>1</v>
      </c>
      <c r="H323" s="14" t="s">
        <v>82</v>
      </c>
      <c r="I323" s="17" t="s">
        <v>224</v>
      </c>
      <c r="J323" s="15">
        <v>3</v>
      </c>
      <c r="K323" s="15">
        <v>0</v>
      </c>
      <c r="L323" s="15">
        <v>0</v>
      </c>
      <c r="M323" s="3">
        <f t="shared" si="33"/>
        <v>20</v>
      </c>
      <c r="N323" s="3">
        <f t="shared" si="31"/>
        <v>3</v>
      </c>
      <c r="O323" s="11" t="str">
        <f t="shared" si="32"/>
        <v>Pustějovský Tomáš</v>
      </c>
      <c r="P323" s="3">
        <f t="shared" ref="P323:P386" si="34">SUM(M323,N323)</f>
        <v>23</v>
      </c>
      <c r="W323" s="34"/>
    </row>
    <row r="324" spans="1:23" x14ac:dyDescent="0.25">
      <c r="A324" s="13">
        <v>42848</v>
      </c>
      <c r="B324" s="14" t="s">
        <v>465</v>
      </c>
      <c r="C324" s="15" t="s">
        <v>75</v>
      </c>
      <c r="D324" s="15" t="s">
        <v>154</v>
      </c>
      <c r="E324" s="16" t="s">
        <v>225</v>
      </c>
      <c r="F324" s="16" t="s">
        <v>226</v>
      </c>
      <c r="G324" s="15">
        <v>3</v>
      </c>
      <c r="H324" s="14" t="s">
        <v>82</v>
      </c>
      <c r="I324" s="17" t="s">
        <v>227</v>
      </c>
      <c r="J324" s="15">
        <v>3</v>
      </c>
      <c r="K324" s="15">
        <v>0</v>
      </c>
      <c r="L324" s="15">
        <v>2</v>
      </c>
      <c r="M324" s="3">
        <f t="shared" si="33"/>
        <v>10</v>
      </c>
      <c r="N324" s="3">
        <f t="shared" si="31"/>
        <v>3</v>
      </c>
      <c r="O324" s="11" t="str">
        <f t="shared" si="32"/>
        <v>Raška Michael</v>
      </c>
      <c r="P324" s="3">
        <f t="shared" si="34"/>
        <v>13</v>
      </c>
      <c r="W324" s="34"/>
    </row>
    <row r="325" spans="1:23" x14ac:dyDescent="0.25">
      <c r="A325" s="13">
        <v>42848</v>
      </c>
      <c r="B325" s="14" t="s">
        <v>465</v>
      </c>
      <c r="C325" s="15" t="s">
        <v>75</v>
      </c>
      <c r="D325" s="15" t="s">
        <v>154</v>
      </c>
      <c r="E325" s="16" t="s">
        <v>243</v>
      </c>
      <c r="F325" s="16" t="s">
        <v>159</v>
      </c>
      <c r="G325" s="15">
        <v>4</v>
      </c>
      <c r="H325" s="14" t="s">
        <v>82</v>
      </c>
      <c r="I325" s="17" t="s">
        <v>257</v>
      </c>
      <c r="J325" s="15">
        <v>0</v>
      </c>
      <c r="K325" s="15">
        <v>0</v>
      </c>
      <c r="L325" s="15">
        <v>3</v>
      </c>
      <c r="M325" s="3">
        <f t="shared" si="33"/>
        <v>7</v>
      </c>
      <c r="N325" s="3">
        <f t="shared" si="31"/>
        <v>0</v>
      </c>
      <c r="O325" s="11" t="str">
        <f t="shared" si="32"/>
        <v>Král Jakub</v>
      </c>
      <c r="P325" s="3">
        <f t="shared" si="34"/>
        <v>7</v>
      </c>
      <c r="W325" s="34"/>
    </row>
    <row r="326" spans="1:23" x14ac:dyDescent="0.25">
      <c r="A326" s="26">
        <v>42847</v>
      </c>
      <c r="B326" s="31" t="s">
        <v>468</v>
      </c>
      <c r="C326" s="15" t="s">
        <v>11</v>
      </c>
      <c r="D326" s="15" t="s">
        <v>154</v>
      </c>
      <c r="E326" s="16" t="s">
        <v>402</v>
      </c>
      <c r="F326" s="16" t="s">
        <v>162</v>
      </c>
      <c r="G326" s="15">
        <v>3</v>
      </c>
      <c r="H326" s="14" t="s">
        <v>12</v>
      </c>
      <c r="I326" s="17" t="s">
        <v>174</v>
      </c>
      <c r="J326" s="15">
        <v>0</v>
      </c>
      <c r="K326" s="15">
        <v>0</v>
      </c>
      <c r="L326" s="15">
        <v>2</v>
      </c>
      <c r="M326" s="3">
        <f t="shared" si="33"/>
        <v>2</v>
      </c>
      <c r="N326" s="3">
        <f t="shared" si="31"/>
        <v>0</v>
      </c>
      <c r="O326" s="11" t="str">
        <f t="shared" si="32"/>
        <v>Dryšl Adam</v>
      </c>
      <c r="P326" s="3">
        <f t="shared" si="34"/>
        <v>2</v>
      </c>
      <c r="W326" s="34"/>
    </row>
    <row r="327" spans="1:23" x14ac:dyDescent="0.25">
      <c r="A327" s="26">
        <v>42847</v>
      </c>
      <c r="B327" s="31" t="s">
        <v>468</v>
      </c>
      <c r="C327" s="15" t="s">
        <v>11</v>
      </c>
      <c r="D327" s="15" t="s">
        <v>154</v>
      </c>
      <c r="E327" s="16" t="s">
        <v>158</v>
      </c>
      <c r="F327" s="16" t="s">
        <v>159</v>
      </c>
      <c r="G327" s="15" t="s">
        <v>173</v>
      </c>
      <c r="H327" s="14" t="s">
        <v>12</v>
      </c>
      <c r="I327" s="17" t="s">
        <v>163</v>
      </c>
      <c r="J327" s="15">
        <v>2</v>
      </c>
      <c r="K327" s="15">
        <v>0</v>
      </c>
      <c r="L327" s="15">
        <v>3</v>
      </c>
      <c r="M327" s="3">
        <f t="shared" si="33"/>
        <v>0</v>
      </c>
      <c r="N327" s="3">
        <f t="shared" ref="N327:N386" si="35">IF(D327="d",SUM(J327*2,K327),J327)</f>
        <v>2</v>
      </c>
      <c r="O327" s="11" t="str">
        <f t="shared" ref="O327:O385" si="36">E327&amp;" "&amp;F327</f>
        <v>Turek Jakub</v>
      </c>
      <c r="P327" s="3">
        <f t="shared" si="34"/>
        <v>2</v>
      </c>
      <c r="W327" s="34"/>
    </row>
    <row r="328" spans="1:23" x14ac:dyDescent="0.25">
      <c r="A328" s="26">
        <v>42847</v>
      </c>
      <c r="B328" s="31" t="s">
        <v>468</v>
      </c>
      <c r="C328" s="15" t="s">
        <v>11</v>
      </c>
      <c r="D328" s="15" t="s">
        <v>154</v>
      </c>
      <c r="E328" s="16" t="s">
        <v>469</v>
      </c>
      <c r="F328" s="16" t="s">
        <v>470</v>
      </c>
      <c r="G328" s="15">
        <v>3</v>
      </c>
      <c r="H328" s="14" t="s">
        <v>12</v>
      </c>
      <c r="I328" s="17" t="s">
        <v>169</v>
      </c>
      <c r="J328" s="15">
        <v>1</v>
      </c>
      <c r="K328" s="15">
        <v>0</v>
      </c>
      <c r="L328" s="15">
        <v>2</v>
      </c>
      <c r="M328" s="3">
        <f t="shared" si="33"/>
        <v>2</v>
      </c>
      <c r="N328" s="3">
        <f t="shared" si="35"/>
        <v>1</v>
      </c>
      <c r="O328" s="11" t="str">
        <f t="shared" si="36"/>
        <v>Vlk František</v>
      </c>
      <c r="P328" s="3">
        <f t="shared" si="34"/>
        <v>3</v>
      </c>
      <c r="W328" s="34"/>
    </row>
    <row r="329" spans="1:23" x14ac:dyDescent="0.25">
      <c r="A329" s="26">
        <v>42847</v>
      </c>
      <c r="B329" s="31" t="s">
        <v>468</v>
      </c>
      <c r="C329" s="15" t="s">
        <v>11</v>
      </c>
      <c r="D329" s="15" t="s">
        <v>154</v>
      </c>
      <c r="E329" s="16" t="s">
        <v>415</v>
      </c>
      <c r="F329" s="16" t="s">
        <v>309</v>
      </c>
      <c r="G329" s="15">
        <v>2</v>
      </c>
      <c r="H329" s="14" t="s">
        <v>12</v>
      </c>
      <c r="I329" s="17" t="s">
        <v>176</v>
      </c>
      <c r="J329" s="15">
        <v>4</v>
      </c>
      <c r="K329" s="15">
        <v>0</v>
      </c>
      <c r="L329" s="15">
        <v>1</v>
      </c>
      <c r="M329" s="3">
        <f t="shared" si="33"/>
        <v>3</v>
      </c>
      <c r="N329" s="3">
        <f t="shared" si="35"/>
        <v>4</v>
      </c>
      <c r="O329" s="11" t="str">
        <f t="shared" si="36"/>
        <v>Kaszperová Kristýna</v>
      </c>
      <c r="P329" s="3">
        <f t="shared" si="34"/>
        <v>7</v>
      </c>
      <c r="W329" s="34"/>
    </row>
    <row r="330" spans="1:23" x14ac:dyDescent="0.25">
      <c r="A330" s="26">
        <v>42847</v>
      </c>
      <c r="B330" s="31" t="s">
        <v>468</v>
      </c>
      <c r="C330" s="15" t="s">
        <v>11</v>
      </c>
      <c r="D330" s="15" t="s">
        <v>154</v>
      </c>
      <c r="E330" s="16" t="s">
        <v>340</v>
      </c>
      <c r="F330" s="16" t="s">
        <v>345</v>
      </c>
      <c r="G330" s="15" t="s">
        <v>173</v>
      </c>
      <c r="H330" s="14" t="s">
        <v>14</v>
      </c>
      <c r="I330" s="17" t="s">
        <v>176</v>
      </c>
      <c r="J330" s="15">
        <v>1</v>
      </c>
      <c r="K330" s="15">
        <v>0</v>
      </c>
      <c r="L330" s="15">
        <v>2</v>
      </c>
      <c r="M330" s="3">
        <f t="shared" si="33"/>
        <v>0</v>
      </c>
      <c r="N330" s="3">
        <f t="shared" si="35"/>
        <v>1</v>
      </c>
      <c r="O330" s="11" t="str">
        <f t="shared" si="36"/>
        <v>Caletka Petr</v>
      </c>
      <c r="P330" s="3">
        <f t="shared" si="34"/>
        <v>1</v>
      </c>
      <c r="W330" s="34"/>
    </row>
    <row r="331" spans="1:23" x14ac:dyDescent="0.25">
      <c r="A331" s="26">
        <v>42847</v>
      </c>
      <c r="B331" s="31" t="s">
        <v>468</v>
      </c>
      <c r="C331" s="15" t="s">
        <v>11</v>
      </c>
      <c r="D331" s="15" t="s">
        <v>154</v>
      </c>
      <c r="E331" s="16" t="s">
        <v>340</v>
      </c>
      <c r="F331" s="16" t="s">
        <v>172</v>
      </c>
      <c r="G331" s="15" t="s">
        <v>173</v>
      </c>
      <c r="H331" s="14" t="s">
        <v>14</v>
      </c>
      <c r="I331" s="17" t="s">
        <v>174</v>
      </c>
      <c r="J331" s="15">
        <v>0</v>
      </c>
      <c r="K331" s="15">
        <v>0</v>
      </c>
      <c r="L331" s="15">
        <v>1</v>
      </c>
      <c r="M331" s="3">
        <f t="shared" si="33"/>
        <v>0</v>
      </c>
      <c r="N331" s="3">
        <f t="shared" si="35"/>
        <v>0</v>
      </c>
      <c r="O331" s="11" t="str">
        <f t="shared" si="36"/>
        <v>Caletka Michal</v>
      </c>
      <c r="P331" s="3">
        <f t="shared" si="34"/>
        <v>0</v>
      </c>
      <c r="W331" s="34"/>
    </row>
    <row r="332" spans="1:23" x14ac:dyDescent="0.25">
      <c r="A332" s="26">
        <v>42847</v>
      </c>
      <c r="B332" s="31" t="s">
        <v>468</v>
      </c>
      <c r="C332" s="15" t="s">
        <v>11</v>
      </c>
      <c r="D332" s="15" t="s">
        <v>154</v>
      </c>
      <c r="E332" s="16" t="s">
        <v>336</v>
      </c>
      <c r="F332" s="16" t="s">
        <v>217</v>
      </c>
      <c r="G332" s="15" t="s">
        <v>173</v>
      </c>
      <c r="H332" s="14" t="s">
        <v>14</v>
      </c>
      <c r="I332" s="17" t="s">
        <v>174</v>
      </c>
      <c r="J332" s="15">
        <v>0</v>
      </c>
      <c r="K332" s="15">
        <v>0</v>
      </c>
      <c r="L332" s="15">
        <v>1</v>
      </c>
      <c r="M332" s="3">
        <f t="shared" si="33"/>
        <v>0</v>
      </c>
      <c r="N332" s="3">
        <f t="shared" si="35"/>
        <v>0</v>
      </c>
      <c r="O332" s="11" t="str">
        <f t="shared" si="36"/>
        <v>Suchan Jan</v>
      </c>
      <c r="P332" s="3">
        <f t="shared" si="34"/>
        <v>0</v>
      </c>
      <c r="W332" s="34"/>
    </row>
    <row r="333" spans="1:23" x14ac:dyDescent="0.25">
      <c r="A333" s="26">
        <v>42847</v>
      </c>
      <c r="B333" s="31" t="s">
        <v>468</v>
      </c>
      <c r="C333" s="15" t="s">
        <v>11</v>
      </c>
      <c r="D333" s="15" t="s">
        <v>154</v>
      </c>
      <c r="E333" s="16" t="s">
        <v>177</v>
      </c>
      <c r="F333" s="16" t="s">
        <v>178</v>
      </c>
      <c r="G333" s="15">
        <v>3</v>
      </c>
      <c r="H333" s="14" t="s">
        <v>83</v>
      </c>
      <c r="I333" s="17" t="s">
        <v>179</v>
      </c>
      <c r="J333" s="15">
        <v>1</v>
      </c>
      <c r="K333" s="15">
        <v>0</v>
      </c>
      <c r="L333" s="15">
        <v>3</v>
      </c>
      <c r="M333" s="3">
        <f t="shared" si="33"/>
        <v>2</v>
      </c>
      <c r="N333" s="3">
        <f t="shared" si="35"/>
        <v>1</v>
      </c>
      <c r="O333" s="11" t="str">
        <f t="shared" si="36"/>
        <v>Rapčanová Silvie</v>
      </c>
      <c r="P333" s="3">
        <f t="shared" si="34"/>
        <v>3</v>
      </c>
      <c r="W333" s="34"/>
    </row>
    <row r="334" spans="1:23" x14ac:dyDescent="0.25">
      <c r="A334" s="26">
        <v>42847</v>
      </c>
      <c r="B334" s="31" t="s">
        <v>468</v>
      </c>
      <c r="C334" s="15" t="s">
        <v>11</v>
      </c>
      <c r="D334" s="15" t="s">
        <v>154</v>
      </c>
      <c r="E334" s="16" t="s">
        <v>177</v>
      </c>
      <c r="F334" s="16" t="s">
        <v>330</v>
      </c>
      <c r="G334" s="15">
        <v>3</v>
      </c>
      <c r="H334" s="14" t="s">
        <v>83</v>
      </c>
      <c r="I334" s="17" t="s">
        <v>331</v>
      </c>
      <c r="J334" s="15">
        <v>1</v>
      </c>
      <c r="K334" s="15">
        <v>0</v>
      </c>
      <c r="L334" s="15">
        <v>2</v>
      </c>
      <c r="M334" s="3">
        <f t="shared" si="33"/>
        <v>2</v>
      </c>
      <c r="N334" s="3">
        <f t="shared" si="35"/>
        <v>1</v>
      </c>
      <c r="O334" s="11" t="str">
        <f t="shared" si="36"/>
        <v>Rapčanová Alice</v>
      </c>
      <c r="P334" s="3">
        <f t="shared" si="34"/>
        <v>3</v>
      </c>
      <c r="W334" s="34"/>
    </row>
    <row r="335" spans="1:23" x14ac:dyDescent="0.25">
      <c r="A335" s="13">
        <v>42847</v>
      </c>
      <c r="B335" s="14" t="s">
        <v>473</v>
      </c>
      <c r="C335" s="15" t="s">
        <v>87</v>
      </c>
      <c r="D335" s="15" t="s">
        <v>154</v>
      </c>
      <c r="E335" s="16" t="s">
        <v>474</v>
      </c>
      <c r="F335" s="16" t="s">
        <v>475</v>
      </c>
      <c r="G335" s="15">
        <v>1</v>
      </c>
      <c r="H335" s="14" t="s">
        <v>131</v>
      </c>
      <c r="I335" s="17" t="s">
        <v>227</v>
      </c>
      <c r="J335" s="15">
        <v>2</v>
      </c>
      <c r="K335" s="15">
        <v>0</v>
      </c>
      <c r="L335" s="15">
        <v>0</v>
      </c>
      <c r="M335" s="3">
        <f t="shared" si="33"/>
        <v>10</v>
      </c>
      <c r="N335" s="3">
        <f t="shared" si="35"/>
        <v>2</v>
      </c>
      <c r="O335" s="11" t="str">
        <f t="shared" si="36"/>
        <v>Schöffer Radim</v>
      </c>
      <c r="P335" s="3">
        <f t="shared" si="34"/>
        <v>12</v>
      </c>
      <c r="W335" s="34"/>
    </row>
    <row r="336" spans="1:23" x14ac:dyDescent="0.25">
      <c r="A336" s="13">
        <v>42847</v>
      </c>
      <c r="B336" s="14" t="s">
        <v>473</v>
      </c>
      <c r="C336" s="15" t="s">
        <v>87</v>
      </c>
      <c r="D336" s="15" t="s">
        <v>154</v>
      </c>
      <c r="E336" s="16" t="s">
        <v>476</v>
      </c>
      <c r="F336" s="16" t="s">
        <v>477</v>
      </c>
      <c r="G336" s="15">
        <v>1</v>
      </c>
      <c r="H336" s="14" t="s">
        <v>131</v>
      </c>
      <c r="I336" s="17" t="s">
        <v>324</v>
      </c>
      <c r="J336" s="15">
        <v>2</v>
      </c>
      <c r="K336" s="15">
        <v>0</v>
      </c>
      <c r="L336" s="15">
        <v>0</v>
      </c>
      <c r="M336" s="3">
        <f t="shared" si="33"/>
        <v>10</v>
      </c>
      <c r="N336" s="3">
        <f t="shared" si="35"/>
        <v>2</v>
      </c>
      <c r="O336" s="11" t="str">
        <f t="shared" si="36"/>
        <v>Škurlová Lada</v>
      </c>
      <c r="P336" s="3">
        <f t="shared" si="34"/>
        <v>12</v>
      </c>
      <c r="W336" s="34"/>
    </row>
    <row r="337" spans="1:23" x14ac:dyDescent="0.25">
      <c r="A337" s="13">
        <v>42847</v>
      </c>
      <c r="B337" s="14" t="s">
        <v>473</v>
      </c>
      <c r="C337" s="15" t="s">
        <v>87</v>
      </c>
      <c r="D337" s="15" t="s">
        <v>154</v>
      </c>
      <c r="E337" s="16" t="s">
        <v>478</v>
      </c>
      <c r="F337" s="16" t="s">
        <v>195</v>
      </c>
      <c r="G337" s="15">
        <v>2</v>
      </c>
      <c r="H337" s="14" t="s">
        <v>131</v>
      </c>
      <c r="I337" s="17" t="s">
        <v>241</v>
      </c>
      <c r="J337" s="15">
        <v>2</v>
      </c>
      <c r="K337" s="15">
        <v>0</v>
      </c>
      <c r="L337" s="15">
        <v>1</v>
      </c>
      <c r="M337" s="3">
        <f t="shared" si="33"/>
        <v>7</v>
      </c>
      <c r="N337" s="3">
        <f t="shared" si="35"/>
        <v>2</v>
      </c>
      <c r="O337" s="11" t="str">
        <f t="shared" si="36"/>
        <v>Černota Jiří</v>
      </c>
      <c r="P337" s="3">
        <f t="shared" si="34"/>
        <v>9</v>
      </c>
      <c r="W337" s="34"/>
    </row>
    <row r="338" spans="1:23" x14ac:dyDescent="0.25">
      <c r="A338" s="13">
        <v>42847</v>
      </c>
      <c r="B338" s="14" t="s">
        <v>473</v>
      </c>
      <c r="C338" s="15" t="s">
        <v>87</v>
      </c>
      <c r="D338" s="15" t="s">
        <v>154</v>
      </c>
      <c r="E338" s="16" t="s">
        <v>479</v>
      </c>
      <c r="F338" s="16" t="s">
        <v>203</v>
      </c>
      <c r="G338" s="15">
        <v>3</v>
      </c>
      <c r="H338" s="14" t="s">
        <v>131</v>
      </c>
      <c r="I338" s="17" t="s">
        <v>227</v>
      </c>
      <c r="J338" s="15">
        <v>0</v>
      </c>
      <c r="K338" s="15">
        <v>0</v>
      </c>
      <c r="L338" s="15">
        <v>2</v>
      </c>
      <c r="M338" s="3">
        <f t="shared" si="33"/>
        <v>5</v>
      </c>
      <c r="N338" s="3">
        <f t="shared" si="35"/>
        <v>0</v>
      </c>
      <c r="O338" s="11" t="str">
        <f t="shared" si="36"/>
        <v>Anděl Tomáš</v>
      </c>
      <c r="P338" s="3">
        <f t="shared" si="34"/>
        <v>5</v>
      </c>
      <c r="W338" s="34"/>
    </row>
    <row r="339" spans="1:23" x14ac:dyDescent="0.25">
      <c r="A339" s="13">
        <v>42847</v>
      </c>
      <c r="B339" s="14" t="s">
        <v>473</v>
      </c>
      <c r="C339" s="15" t="s">
        <v>87</v>
      </c>
      <c r="D339" s="15" t="s">
        <v>154</v>
      </c>
      <c r="E339" s="16" t="s">
        <v>315</v>
      </c>
      <c r="F339" s="16" t="s">
        <v>480</v>
      </c>
      <c r="G339" s="15">
        <v>3</v>
      </c>
      <c r="H339" s="14" t="s">
        <v>131</v>
      </c>
      <c r="I339" s="17" t="s">
        <v>189</v>
      </c>
      <c r="J339" s="15">
        <v>1</v>
      </c>
      <c r="K339" s="15">
        <v>0</v>
      </c>
      <c r="L339" s="15">
        <v>2</v>
      </c>
      <c r="M339" s="3">
        <f t="shared" si="33"/>
        <v>5</v>
      </c>
      <c r="N339" s="3">
        <f t="shared" si="35"/>
        <v>1</v>
      </c>
      <c r="O339" s="11" t="str">
        <f t="shared" si="36"/>
        <v>Mecko Josef</v>
      </c>
      <c r="P339" s="3">
        <f t="shared" si="34"/>
        <v>6</v>
      </c>
      <c r="W339" s="34"/>
    </row>
    <row r="340" spans="1:23" x14ac:dyDescent="0.25">
      <c r="A340" s="13">
        <v>42847</v>
      </c>
      <c r="B340" s="14" t="s">
        <v>473</v>
      </c>
      <c r="C340" s="15" t="s">
        <v>87</v>
      </c>
      <c r="D340" s="15" t="s">
        <v>154</v>
      </c>
      <c r="E340" s="16" t="s">
        <v>481</v>
      </c>
      <c r="F340" s="16" t="s">
        <v>482</v>
      </c>
      <c r="G340" s="15">
        <v>3</v>
      </c>
      <c r="H340" s="14" t="s">
        <v>131</v>
      </c>
      <c r="I340" s="17" t="s">
        <v>227</v>
      </c>
      <c r="J340" s="15">
        <v>0</v>
      </c>
      <c r="K340" s="15">
        <v>0</v>
      </c>
      <c r="L340" s="15">
        <v>2</v>
      </c>
      <c r="M340" s="3">
        <f t="shared" si="33"/>
        <v>5</v>
      </c>
      <c r="N340" s="3">
        <f t="shared" si="35"/>
        <v>0</v>
      </c>
      <c r="O340" s="11" t="str">
        <f t="shared" si="36"/>
        <v>Badura Martin</v>
      </c>
      <c r="P340" s="3">
        <f t="shared" si="34"/>
        <v>5</v>
      </c>
      <c r="W340" s="34"/>
    </row>
    <row r="341" spans="1:23" x14ac:dyDescent="0.25">
      <c r="A341" s="13">
        <v>42847</v>
      </c>
      <c r="B341" s="14" t="s">
        <v>473</v>
      </c>
      <c r="C341" s="15" t="s">
        <v>87</v>
      </c>
      <c r="D341" s="15" t="s">
        <v>154</v>
      </c>
      <c r="E341" s="16" t="s">
        <v>483</v>
      </c>
      <c r="F341" s="16" t="s">
        <v>252</v>
      </c>
      <c r="G341" s="15">
        <v>4</v>
      </c>
      <c r="H341" s="14" t="s">
        <v>131</v>
      </c>
      <c r="I341" s="17" t="s">
        <v>241</v>
      </c>
      <c r="J341" s="15">
        <v>0</v>
      </c>
      <c r="K341" s="15">
        <v>0</v>
      </c>
      <c r="L341" s="15">
        <v>3</v>
      </c>
      <c r="M341" s="3">
        <f t="shared" si="33"/>
        <v>3</v>
      </c>
      <c r="N341" s="3">
        <f t="shared" si="35"/>
        <v>0</v>
      </c>
      <c r="O341" s="11" t="str">
        <f t="shared" si="36"/>
        <v>Pravda Pavel</v>
      </c>
      <c r="P341" s="3">
        <f t="shared" si="34"/>
        <v>3</v>
      </c>
      <c r="W341" s="34"/>
    </row>
    <row r="342" spans="1:23" x14ac:dyDescent="0.25">
      <c r="A342" s="13">
        <v>42827</v>
      </c>
      <c r="B342" s="14" t="s">
        <v>491</v>
      </c>
      <c r="C342" s="15" t="s">
        <v>54</v>
      </c>
      <c r="D342" s="15" t="s">
        <v>154</v>
      </c>
      <c r="E342" s="16" t="s">
        <v>367</v>
      </c>
      <c r="F342" s="16" t="s">
        <v>168</v>
      </c>
      <c r="G342" s="15">
        <v>2</v>
      </c>
      <c r="H342" s="14" t="s">
        <v>15</v>
      </c>
      <c r="I342" s="17" t="s">
        <v>176</v>
      </c>
      <c r="J342" s="15">
        <v>5</v>
      </c>
      <c r="K342" s="15">
        <v>0</v>
      </c>
      <c r="L342" s="15">
        <v>1</v>
      </c>
      <c r="M342" s="3">
        <f t="shared" si="33"/>
        <v>5</v>
      </c>
      <c r="N342" s="3">
        <f t="shared" si="35"/>
        <v>5</v>
      </c>
      <c r="O342" s="11" t="str">
        <f t="shared" si="36"/>
        <v>Malaczynski Filip</v>
      </c>
      <c r="P342" s="3">
        <f t="shared" si="34"/>
        <v>10</v>
      </c>
      <c r="W342" s="34"/>
    </row>
    <row r="343" spans="1:23" x14ac:dyDescent="0.25">
      <c r="A343" s="13">
        <v>42854</v>
      </c>
      <c r="B343" s="14" t="s">
        <v>492</v>
      </c>
      <c r="C343" s="15" t="s">
        <v>147</v>
      </c>
      <c r="D343" s="15" t="s">
        <v>250</v>
      </c>
      <c r="E343" s="16" t="s">
        <v>251</v>
      </c>
      <c r="F343" s="16" t="s">
        <v>252</v>
      </c>
      <c r="G343" s="15"/>
      <c r="H343" s="14" t="s">
        <v>18</v>
      </c>
      <c r="I343" s="17" t="s">
        <v>218</v>
      </c>
      <c r="J343" s="15">
        <v>1</v>
      </c>
      <c r="K343" s="15">
        <v>0</v>
      </c>
      <c r="L343" s="15">
        <v>3</v>
      </c>
      <c r="M343" s="3">
        <f t="shared" si="33"/>
        <v>0</v>
      </c>
      <c r="N343" s="3">
        <f t="shared" si="35"/>
        <v>2</v>
      </c>
      <c r="O343" s="11" t="str">
        <f t="shared" si="36"/>
        <v>Kohn Pavel</v>
      </c>
      <c r="P343" s="3">
        <f t="shared" si="34"/>
        <v>2</v>
      </c>
      <c r="W343" s="34"/>
    </row>
    <row r="344" spans="1:23" x14ac:dyDescent="0.25">
      <c r="A344" s="13">
        <v>42854</v>
      </c>
      <c r="B344" s="14" t="s">
        <v>492</v>
      </c>
      <c r="C344" s="15" t="s">
        <v>147</v>
      </c>
      <c r="D344" s="15" t="s">
        <v>250</v>
      </c>
      <c r="E344" s="16" t="s">
        <v>223</v>
      </c>
      <c r="F344" s="16" t="s">
        <v>203</v>
      </c>
      <c r="G344" s="15"/>
      <c r="H344" s="14" t="s">
        <v>18</v>
      </c>
      <c r="I344" s="17" t="s">
        <v>224</v>
      </c>
      <c r="J344" s="15">
        <v>2</v>
      </c>
      <c r="K344" s="15">
        <v>0</v>
      </c>
      <c r="L344" s="15">
        <v>0</v>
      </c>
      <c r="M344" s="3">
        <f t="shared" si="33"/>
        <v>0</v>
      </c>
      <c r="N344" s="3">
        <f t="shared" si="35"/>
        <v>4</v>
      </c>
      <c r="O344" s="11" t="str">
        <f t="shared" si="36"/>
        <v>Pustějovský Tomáš</v>
      </c>
      <c r="P344" s="3">
        <f t="shared" si="34"/>
        <v>4</v>
      </c>
      <c r="W344" s="34"/>
    </row>
    <row r="345" spans="1:23" x14ac:dyDescent="0.25">
      <c r="A345" s="13">
        <v>42854</v>
      </c>
      <c r="B345" s="14" t="s">
        <v>492</v>
      </c>
      <c r="C345" s="15" t="s">
        <v>147</v>
      </c>
      <c r="D345" s="15" t="s">
        <v>250</v>
      </c>
      <c r="E345" s="16" t="s">
        <v>225</v>
      </c>
      <c r="F345" s="16" t="s">
        <v>226</v>
      </c>
      <c r="G345" s="15"/>
      <c r="H345" s="14" t="s">
        <v>18</v>
      </c>
      <c r="I345" s="17" t="s">
        <v>227</v>
      </c>
      <c r="J345" s="15">
        <v>0</v>
      </c>
      <c r="K345" s="15">
        <v>0</v>
      </c>
      <c r="L345" s="15">
        <v>1</v>
      </c>
      <c r="M345" s="3">
        <f t="shared" si="33"/>
        <v>0</v>
      </c>
      <c r="N345" s="3">
        <f t="shared" si="35"/>
        <v>0</v>
      </c>
      <c r="O345" s="11" t="str">
        <f t="shared" si="36"/>
        <v>Raška Michael</v>
      </c>
      <c r="P345" s="3">
        <f t="shared" si="34"/>
        <v>0</v>
      </c>
      <c r="W345" s="34"/>
    </row>
    <row r="346" spans="1:23" x14ac:dyDescent="0.25">
      <c r="A346" s="13">
        <v>42854</v>
      </c>
      <c r="B346" s="14" t="s">
        <v>492</v>
      </c>
      <c r="C346" s="15" t="s">
        <v>147</v>
      </c>
      <c r="D346" s="15" t="s">
        <v>250</v>
      </c>
      <c r="E346" s="16" t="s">
        <v>243</v>
      </c>
      <c r="F346" s="16" t="s">
        <v>159</v>
      </c>
      <c r="G346" s="15"/>
      <c r="H346" s="14" t="s">
        <v>18</v>
      </c>
      <c r="I346" s="17" t="s">
        <v>257</v>
      </c>
      <c r="J346" s="15">
        <v>0</v>
      </c>
      <c r="K346" s="15">
        <v>0</v>
      </c>
      <c r="L346" s="15">
        <v>1</v>
      </c>
      <c r="M346" s="3">
        <f t="shared" si="33"/>
        <v>0</v>
      </c>
      <c r="N346" s="3">
        <f t="shared" si="35"/>
        <v>0</v>
      </c>
      <c r="O346" s="11" t="str">
        <f t="shared" si="36"/>
        <v>Král Jakub</v>
      </c>
      <c r="P346" s="3">
        <f t="shared" si="34"/>
        <v>0</v>
      </c>
      <c r="W346" s="34"/>
    </row>
    <row r="347" spans="1:23" x14ac:dyDescent="0.25">
      <c r="A347" s="13">
        <v>42854</v>
      </c>
      <c r="B347" s="14" t="s">
        <v>492</v>
      </c>
      <c r="C347" s="15" t="s">
        <v>147</v>
      </c>
      <c r="D347" s="15" t="s">
        <v>250</v>
      </c>
      <c r="E347" s="16" t="s">
        <v>314</v>
      </c>
      <c r="F347" s="16" t="s">
        <v>217</v>
      </c>
      <c r="G347" s="15"/>
      <c r="H347" s="14" t="s">
        <v>18</v>
      </c>
      <c r="I347" s="17" t="s">
        <v>241</v>
      </c>
      <c r="J347" s="15">
        <v>2</v>
      </c>
      <c r="K347" s="15">
        <v>0</v>
      </c>
      <c r="L347" s="15">
        <v>1</v>
      </c>
      <c r="M347" s="3">
        <f t="shared" si="33"/>
        <v>0</v>
      </c>
      <c r="N347" s="3">
        <f t="shared" si="35"/>
        <v>4</v>
      </c>
      <c r="O347" s="11" t="str">
        <f t="shared" si="36"/>
        <v>Pátek Jan</v>
      </c>
      <c r="P347" s="3">
        <f t="shared" si="34"/>
        <v>4</v>
      </c>
      <c r="W347" s="34"/>
    </row>
    <row r="348" spans="1:23" x14ac:dyDescent="0.25">
      <c r="A348" s="13">
        <v>42854</v>
      </c>
      <c r="B348" s="14" t="s">
        <v>492</v>
      </c>
      <c r="C348" s="15" t="s">
        <v>147</v>
      </c>
      <c r="D348" s="15" t="s">
        <v>250</v>
      </c>
      <c r="E348" s="16" t="s">
        <v>310</v>
      </c>
      <c r="F348" s="16" t="s">
        <v>195</v>
      </c>
      <c r="G348" s="15"/>
      <c r="H348" s="14" t="s">
        <v>18</v>
      </c>
      <c r="I348" s="17" t="s">
        <v>224</v>
      </c>
      <c r="J348" s="15">
        <v>3</v>
      </c>
      <c r="K348" s="15">
        <v>0</v>
      </c>
      <c r="L348" s="15">
        <v>0</v>
      </c>
      <c r="M348" s="3">
        <f t="shared" si="33"/>
        <v>0</v>
      </c>
      <c r="N348" s="3">
        <f t="shared" si="35"/>
        <v>6</v>
      </c>
      <c r="O348" s="11" t="str">
        <f t="shared" si="36"/>
        <v>Svoboda Jiří</v>
      </c>
      <c r="P348" s="3">
        <f t="shared" si="34"/>
        <v>6</v>
      </c>
      <c r="W348" s="34"/>
    </row>
    <row r="349" spans="1:23" x14ac:dyDescent="0.25">
      <c r="A349" s="13">
        <v>42854</v>
      </c>
      <c r="B349" s="14" t="s">
        <v>492</v>
      </c>
      <c r="C349" s="15" t="s">
        <v>147</v>
      </c>
      <c r="D349" s="15" t="s">
        <v>250</v>
      </c>
      <c r="E349" s="16" t="s">
        <v>474</v>
      </c>
      <c r="F349" s="16" t="s">
        <v>475</v>
      </c>
      <c r="G349" s="15"/>
      <c r="H349" s="14" t="s">
        <v>18</v>
      </c>
      <c r="I349" s="17" t="s">
        <v>227</v>
      </c>
      <c r="J349" s="15">
        <v>0</v>
      </c>
      <c r="K349" s="15">
        <v>0</v>
      </c>
      <c r="L349" s="15">
        <v>2</v>
      </c>
      <c r="M349" s="3">
        <f t="shared" si="33"/>
        <v>0</v>
      </c>
      <c r="N349" s="3">
        <f t="shared" si="35"/>
        <v>0</v>
      </c>
      <c r="O349" s="11" t="str">
        <f t="shared" si="36"/>
        <v>Schöffer Radim</v>
      </c>
      <c r="P349" s="3">
        <f t="shared" si="34"/>
        <v>0</v>
      </c>
      <c r="W349" s="34"/>
    </row>
    <row r="350" spans="1:23" x14ac:dyDescent="0.25">
      <c r="A350" s="13">
        <v>42854</v>
      </c>
      <c r="B350" s="14" t="s">
        <v>492</v>
      </c>
      <c r="C350" s="15" t="s">
        <v>147</v>
      </c>
      <c r="D350" s="15" t="s">
        <v>250</v>
      </c>
      <c r="E350" s="16" t="s">
        <v>483</v>
      </c>
      <c r="F350" s="16" t="s">
        <v>217</v>
      </c>
      <c r="G350" s="15"/>
      <c r="H350" s="14" t="s">
        <v>18</v>
      </c>
      <c r="I350" s="17" t="s">
        <v>257</v>
      </c>
      <c r="J350" s="15">
        <v>1</v>
      </c>
      <c r="K350" s="15">
        <v>0</v>
      </c>
      <c r="L350" s="15">
        <v>2</v>
      </c>
      <c r="M350" s="3">
        <f t="shared" si="33"/>
        <v>0</v>
      </c>
      <c r="N350" s="3">
        <f t="shared" si="35"/>
        <v>2</v>
      </c>
      <c r="O350" s="11" t="str">
        <f t="shared" si="36"/>
        <v>Pravda Jan</v>
      </c>
      <c r="P350" s="3">
        <f t="shared" si="34"/>
        <v>2</v>
      </c>
      <c r="W350" s="34"/>
    </row>
    <row r="351" spans="1:23" x14ac:dyDescent="0.25">
      <c r="A351" s="13">
        <v>42854</v>
      </c>
      <c r="B351" s="14" t="s">
        <v>492</v>
      </c>
      <c r="C351" s="15" t="s">
        <v>147</v>
      </c>
      <c r="D351" s="15" t="s">
        <v>250</v>
      </c>
      <c r="E351" s="16" t="s">
        <v>220</v>
      </c>
      <c r="F351" s="16" t="s">
        <v>363</v>
      </c>
      <c r="G351" s="15"/>
      <c r="H351" s="14" t="s">
        <v>18</v>
      </c>
      <c r="I351" s="17" t="s">
        <v>218</v>
      </c>
      <c r="J351" s="15">
        <v>1</v>
      </c>
      <c r="K351" s="15">
        <v>0</v>
      </c>
      <c r="L351" s="15">
        <v>1</v>
      </c>
      <c r="M351" s="3">
        <f t="shared" si="33"/>
        <v>0</v>
      </c>
      <c r="N351" s="3">
        <f t="shared" si="35"/>
        <v>2</v>
      </c>
      <c r="O351" s="11" t="str">
        <f t="shared" si="36"/>
        <v>Lukáš Patrik</v>
      </c>
      <c r="P351" s="3">
        <f t="shared" si="34"/>
        <v>2</v>
      </c>
      <c r="W351" s="34"/>
    </row>
    <row r="352" spans="1:23" x14ac:dyDescent="0.25">
      <c r="A352" s="13">
        <v>42854</v>
      </c>
      <c r="B352" s="14" t="s">
        <v>620</v>
      </c>
      <c r="C352" s="15" t="s">
        <v>87</v>
      </c>
      <c r="D352" s="15" t="s">
        <v>154</v>
      </c>
      <c r="E352" s="16" t="s">
        <v>243</v>
      </c>
      <c r="F352" s="16" t="s">
        <v>246</v>
      </c>
      <c r="G352" s="15" t="s">
        <v>173</v>
      </c>
      <c r="H352" s="14" t="s">
        <v>16</v>
      </c>
      <c r="I352" s="17" t="s">
        <v>204</v>
      </c>
      <c r="J352" s="15">
        <v>0</v>
      </c>
      <c r="K352" s="15">
        <v>0</v>
      </c>
      <c r="L352" s="15">
        <v>1</v>
      </c>
      <c r="M352" s="3">
        <f t="shared" si="33"/>
        <v>0</v>
      </c>
      <c r="N352" s="3">
        <f t="shared" si="35"/>
        <v>0</v>
      </c>
      <c r="O352" s="11" t="str">
        <f t="shared" si="36"/>
        <v>Král Miroslav</v>
      </c>
      <c r="P352" s="3">
        <f t="shared" si="34"/>
        <v>0</v>
      </c>
      <c r="W352" s="34"/>
    </row>
    <row r="353" spans="1:23" x14ac:dyDescent="0.25">
      <c r="A353" s="13">
        <v>42854</v>
      </c>
      <c r="B353" s="14" t="s">
        <v>620</v>
      </c>
      <c r="C353" s="15" t="s">
        <v>87</v>
      </c>
      <c r="D353" s="15" t="s">
        <v>154</v>
      </c>
      <c r="E353" s="16" t="s">
        <v>244</v>
      </c>
      <c r="F353" s="16" t="s">
        <v>197</v>
      </c>
      <c r="G353" s="15" t="s">
        <v>173</v>
      </c>
      <c r="H353" s="14" t="s">
        <v>16</v>
      </c>
      <c r="I353" s="17" t="s">
        <v>218</v>
      </c>
      <c r="J353" s="15">
        <v>0</v>
      </c>
      <c r="K353" s="15">
        <v>0</v>
      </c>
      <c r="L353" s="15">
        <v>1</v>
      </c>
      <c r="M353" s="3">
        <f t="shared" si="33"/>
        <v>0</v>
      </c>
      <c r="N353" s="3">
        <f t="shared" si="35"/>
        <v>0</v>
      </c>
      <c r="O353" s="11" t="str">
        <f t="shared" si="36"/>
        <v>Kresta Matěj</v>
      </c>
      <c r="P353" s="3">
        <f t="shared" si="34"/>
        <v>0</v>
      </c>
      <c r="W353" s="34"/>
    </row>
    <row r="354" spans="1:23" x14ac:dyDescent="0.25">
      <c r="A354" s="13">
        <v>42854</v>
      </c>
      <c r="B354" s="14" t="s">
        <v>623</v>
      </c>
      <c r="C354" s="15" t="s">
        <v>87</v>
      </c>
      <c r="D354" s="15" t="s">
        <v>154</v>
      </c>
      <c r="E354" s="16" t="s">
        <v>245</v>
      </c>
      <c r="F354" s="16" t="s">
        <v>220</v>
      </c>
      <c r="G354" s="15" t="s">
        <v>173</v>
      </c>
      <c r="H354" s="14" t="s">
        <v>16</v>
      </c>
      <c r="I354" s="17" t="s">
        <v>241</v>
      </c>
      <c r="J354" s="15">
        <v>0</v>
      </c>
      <c r="K354" s="15">
        <v>0</v>
      </c>
      <c r="L354" s="15">
        <v>1</v>
      </c>
      <c r="M354" s="3">
        <f t="shared" si="33"/>
        <v>0</v>
      </c>
      <c r="N354" s="3">
        <f t="shared" si="35"/>
        <v>0</v>
      </c>
      <c r="O354" s="11" t="str">
        <f t="shared" si="36"/>
        <v>Mojžíšek Lukáš</v>
      </c>
      <c r="P354" s="3">
        <f t="shared" si="34"/>
        <v>0</v>
      </c>
      <c r="W354" s="34"/>
    </row>
    <row r="355" spans="1:23" x14ac:dyDescent="0.25">
      <c r="A355" s="13">
        <v>42854</v>
      </c>
      <c r="B355" s="14" t="s">
        <v>620</v>
      </c>
      <c r="C355" s="15" t="s">
        <v>87</v>
      </c>
      <c r="D355" s="15" t="s">
        <v>154</v>
      </c>
      <c r="E355" s="16" t="s">
        <v>242</v>
      </c>
      <c r="F355" s="16" t="s">
        <v>197</v>
      </c>
      <c r="G355" s="15">
        <v>7</v>
      </c>
      <c r="H355" s="14" t="s">
        <v>16</v>
      </c>
      <c r="I355" s="17" t="s">
        <v>241</v>
      </c>
      <c r="J355" s="15">
        <v>3</v>
      </c>
      <c r="K355" s="15">
        <v>0</v>
      </c>
      <c r="L355" s="15">
        <v>2</v>
      </c>
      <c r="M355" s="3">
        <f t="shared" si="33"/>
        <v>2</v>
      </c>
      <c r="N355" s="3">
        <f t="shared" si="35"/>
        <v>3</v>
      </c>
      <c r="O355" s="11" t="str">
        <f t="shared" si="36"/>
        <v>Silvestr Matěj</v>
      </c>
      <c r="P355" s="3">
        <f t="shared" si="34"/>
        <v>5</v>
      </c>
      <c r="W355" s="34"/>
    </row>
    <row r="356" spans="1:23" x14ac:dyDescent="0.25">
      <c r="A356" s="13">
        <v>42854</v>
      </c>
      <c r="B356" s="14" t="s">
        <v>620</v>
      </c>
      <c r="C356" s="15" t="s">
        <v>87</v>
      </c>
      <c r="D356" s="15" t="s">
        <v>154</v>
      </c>
      <c r="E356" s="16" t="s">
        <v>239</v>
      </c>
      <c r="F356" s="16" t="s">
        <v>191</v>
      </c>
      <c r="G356" s="15" t="s">
        <v>173</v>
      </c>
      <c r="H356" s="14" t="s">
        <v>16</v>
      </c>
      <c r="I356" s="17" t="s">
        <v>353</v>
      </c>
      <c r="J356" s="15">
        <v>0</v>
      </c>
      <c r="K356" s="15">
        <v>0</v>
      </c>
      <c r="L356" s="15">
        <v>1</v>
      </c>
      <c r="M356" s="3">
        <f t="shared" si="33"/>
        <v>0</v>
      </c>
      <c r="N356" s="3">
        <f t="shared" si="35"/>
        <v>0</v>
      </c>
      <c r="O356" s="11" t="str">
        <f t="shared" si="36"/>
        <v>Šimek Daniel</v>
      </c>
      <c r="P356" s="3">
        <f t="shared" si="34"/>
        <v>0</v>
      </c>
      <c r="W356" s="34"/>
    </row>
    <row r="357" spans="1:23" x14ac:dyDescent="0.25">
      <c r="A357" s="13">
        <v>42855</v>
      </c>
      <c r="B357" s="14" t="s">
        <v>620</v>
      </c>
      <c r="C357" s="15" t="s">
        <v>87</v>
      </c>
      <c r="D357" s="15" t="s">
        <v>154</v>
      </c>
      <c r="E357" s="16" t="s">
        <v>171</v>
      </c>
      <c r="F357" s="16" t="s">
        <v>203</v>
      </c>
      <c r="G357" s="15" t="s">
        <v>173</v>
      </c>
      <c r="H357" s="14" t="s">
        <v>15</v>
      </c>
      <c r="I357" s="17" t="s">
        <v>331</v>
      </c>
      <c r="J357" s="15">
        <v>3</v>
      </c>
      <c r="K357" s="15">
        <v>0</v>
      </c>
      <c r="L357" s="15">
        <v>2</v>
      </c>
      <c r="M357" s="3">
        <f t="shared" si="33"/>
        <v>0</v>
      </c>
      <c r="N357" s="3">
        <f t="shared" si="35"/>
        <v>3</v>
      </c>
      <c r="O357" s="11" t="str">
        <f t="shared" si="36"/>
        <v>Meixner Tomáš</v>
      </c>
      <c r="P357" s="3">
        <f t="shared" si="34"/>
        <v>3</v>
      </c>
      <c r="W357" s="34"/>
    </row>
    <row r="358" spans="1:23" x14ac:dyDescent="0.25">
      <c r="A358" s="13">
        <v>42855</v>
      </c>
      <c r="B358" s="14" t="s">
        <v>620</v>
      </c>
      <c r="C358" s="15" t="s">
        <v>87</v>
      </c>
      <c r="D358" s="15" t="s">
        <v>154</v>
      </c>
      <c r="E358" s="16" t="s">
        <v>192</v>
      </c>
      <c r="F358" s="16" t="s">
        <v>193</v>
      </c>
      <c r="G358" s="15" t="s">
        <v>173</v>
      </c>
      <c r="H358" s="14" t="s">
        <v>15</v>
      </c>
      <c r="I358" s="17" t="s">
        <v>495</v>
      </c>
      <c r="J358" s="15">
        <v>0</v>
      </c>
      <c r="K358" s="15">
        <v>0</v>
      </c>
      <c r="L358" s="15">
        <v>1</v>
      </c>
      <c r="M358" s="3">
        <f t="shared" si="33"/>
        <v>0</v>
      </c>
      <c r="N358" s="3">
        <f t="shared" si="35"/>
        <v>0</v>
      </c>
      <c r="O358" s="11" t="str">
        <f t="shared" si="36"/>
        <v>Bulka Vojtěch</v>
      </c>
      <c r="P358" s="3">
        <f t="shared" si="34"/>
        <v>0</v>
      </c>
      <c r="W358" s="34"/>
    </row>
    <row r="359" spans="1:23" x14ac:dyDescent="0.25">
      <c r="A359" s="13">
        <v>42855</v>
      </c>
      <c r="B359" s="14" t="s">
        <v>620</v>
      </c>
      <c r="C359" s="15" t="s">
        <v>87</v>
      </c>
      <c r="D359" s="15" t="s">
        <v>154</v>
      </c>
      <c r="E359" s="16" t="s">
        <v>196</v>
      </c>
      <c r="F359" s="16" t="s">
        <v>197</v>
      </c>
      <c r="G359" s="15" t="s">
        <v>173</v>
      </c>
      <c r="H359" s="14" t="s">
        <v>15</v>
      </c>
      <c r="I359" s="17" t="s">
        <v>495</v>
      </c>
      <c r="J359" s="15">
        <v>1</v>
      </c>
      <c r="K359" s="15">
        <v>0</v>
      </c>
      <c r="L359" s="15">
        <v>2</v>
      </c>
      <c r="M359" s="3">
        <f t="shared" si="33"/>
        <v>0</v>
      </c>
      <c r="N359" s="3">
        <f t="shared" si="35"/>
        <v>1</v>
      </c>
      <c r="O359" s="11" t="str">
        <f t="shared" si="36"/>
        <v>Kunc Matěj</v>
      </c>
      <c r="P359" s="3">
        <f t="shared" si="34"/>
        <v>1</v>
      </c>
      <c r="W359" s="34"/>
    </row>
    <row r="360" spans="1:23" x14ac:dyDescent="0.25">
      <c r="A360" s="13">
        <v>42855</v>
      </c>
      <c r="B360" s="14" t="s">
        <v>620</v>
      </c>
      <c r="C360" s="15" t="s">
        <v>87</v>
      </c>
      <c r="D360" s="15" t="s">
        <v>154</v>
      </c>
      <c r="E360" s="16" t="s">
        <v>198</v>
      </c>
      <c r="F360" s="16" t="s">
        <v>199</v>
      </c>
      <c r="G360" s="15" t="s">
        <v>173</v>
      </c>
      <c r="H360" s="14" t="s">
        <v>15</v>
      </c>
      <c r="I360" s="17" t="s">
        <v>495</v>
      </c>
      <c r="J360" s="15">
        <v>1</v>
      </c>
      <c r="K360" s="15">
        <v>0</v>
      </c>
      <c r="L360" s="15">
        <v>1</v>
      </c>
      <c r="M360" s="3">
        <f t="shared" si="33"/>
        <v>0</v>
      </c>
      <c r="N360" s="3">
        <f t="shared" si="35"/>
        <v>1</v>
      </c>
      <c r="O360" s="11" t="str">
        <f t="shared" si="36"/>
        <v>Freiwald Richard</v>
      </c>
      <c r="P360" s="3">
        <f t="shared" si="34"/>
        <v>1</v>
      </c>
      <c r="W360" s="34"/>
    </row>
    <row r="361" spans="1:23" x14ac:dyDescent="0.25">
      <c r="A361" s="13">
        <v>42855</v>
      </c>
      <c r="B361" s="14" t="s">
        <v>620</v>
      </c>
      <c r="C361" s="15" t="s">
        <v>87</v>
      </c>
      <c r="D361" s="15" t="s">
        <v>154</v>
      </c>
      <c r="E361" s="16" t="s">
        <v>194</v>
      </c>
      <c r="F361" s="16" t="s">
        <v>195</v>
      </c>
      <c r="G361" s="15" t="s">
        <v>173</v>
      </c>
      <c r="H361" s="14" t="s">
        <v>15</v>
      </c>
      <c r="I361" s="17" t="s">
        <v>495</v>
      </c>
      <c r="J361" s="15">
        <v>3</v>
      </c>
      <c r="K361" s="15">
        <v>0</v>
      </c>
      <c r="L361" s="15">
        <v>2</v>
      </c>
      <c r="M361" s="3">
        <f t="shared" si="33"/>
        <v>0</v>
      </c>
      <c r="N361" s="3">
        <f t="shared" si="35"/>
        <v>3</v>
      </c>
      <c r="O361" s="11" t="str">
        <f t="shared" si="36"/>
        <v>Lindovský Jiří</v>
      </c>
      <c r="P361" s="3">
        <f t="shared" si="34"/>
        <v>3</v>
      </c>
      <c r="W361" s="34"/>
    </row>
    <row r="362" spans="1:23" x14ac:dyDescent="0.25">
      <c r="A362" s="13">
        <v>42855</v>
      </c>
      <c r="B362" s="14" t="s">
        <v>620</v>
      </c>
      <c r="C362" s="15" t="s">
        <v>87</v>
      </c>
      <c r="D362" s="15" t="s">
        <v>154</v>
      </c>
      <c r="E362" s="16" t="s">
        <v>202</v>
      </c>
      <c r="F362" s="16" t="s">
        <v>203</v>
      </c>
      <c r="G362" s="15" t="s">
        <v>173</v>
      </c>
      <c r="H362" s="14" t="s">
        <v>15</v>
      </c>
      <c r="I362" s="17" t="s">
        <v>204</v>
      </c>
      <c r="J362" s="15">
        <v>0</v>
      </c>
      <c r="K362" s="15">
        <v>0</v>
      </c>
      <c r="L362" s="15">
        <v>1</v>
      </c>
      <c r="M362" s="3">
        <f t="shared" si="33"/>
        <v>0</v>
      </c>
      <c r="N362" s="3">
        <f t="shared" si="35"/>
        <v>0</v>
      </c>
      <c r="O362" s="11" t="str">
        <f t="shared" si="36"/>
        <v>Turčínek Tomáš</v>
      </c>
      <c r="P362" s="3">
        <f t="shared" si="34"/>
        <v>0</v>
      </c>
      <c r="W362" s="34"/>
    </row>
    <row r="363" spans="1:23" x14ac:dyDescent="0.25">
      <c r="A363" s="13">
        <v>42855</v>
      </c>
      <c r="B363" s="14" t="s">
        <v>620</v>
      </c>
      <c r="C363" s="15" t="s">
        <v>87</v>
      </c>
      <c r="D363" s="15" t="s">
        <v>154</v>
      </c>
      <c r="E363" s="16" t="s">
        <v>187</v>
      </c>
      <c r="F363" s="16" t="s">
        <v>188</v>
      </c>
      <c r="G363" s="15">
        <v>7</v>
      </c>
      <c r="H363" s="14" t="s">
        <v>15</v>
      </c>
      <c r="I363" s="17" t="s">
        <v>189</v>
      </c>
      <c r="J363" s="15">
        <v>2</v>
      </c>
      <c r="K363" s="15">
        <v>0</v>
      </c>
      <c r="L363" s="15">
        <v>2</v>
      </c>
      <c r="M363" s="3">
        <f t="shared" si="33"/>
        <v>2</v>
      </c>
      <c r="N363" s="3">
        <f t="shared" si="35"/>
        <v>2</v>
      </c>
      <c r="O363" s="11" t="str">
        <f t="shared" si="36"/>
        <v>Motyka Dominik</v>
      </c>
      <c r="P363" s="3">
        <f t="shared" si="34"/>
        <v>4</v>
      </c>
      <c r="W363" s="34"/>
    </row>
    <row r="364" spans="1:23" x14ac:dyDescent="0.25">
      <c r="A364" s="13">
        <v>42855</v>
      </c>
      <c r="B364" s="14" t="s">
        <v>620</v>
      </c>
      <c r="C364" s="15" t="s">
        <v>87</v>
      </c>
      <c r="D364" s="15" t="s">
        <v>154</v>
      </c>
      <c r="E364" s="16" t="s">
        <v>213</v>
      </c>
      <c r="F364" s="16" t="s">
        <v>214</v>
      </c>
      <c r="G364" s="15" t="s">
        <v>173</v>
      </c>
      <c r="H364" s="14" t="s">
        <v>84</v>
      </c>
      <c r="I364" s="17" t="s">
        <v>182</v>
      </c>
      <c r="J364" s="15">
        <v>0</v>
      </c>
      <c r="K364" s="15">
        <v>0</v>
      </c>
      <c r="L364" s="15">
        <v>1</v>
      </c>
      <c r="M364" s="3">
        <f t="shared" si="33"/>
        <v>0</v>
      </c>
      <c r="N364" s="3">
        <f t="shared" si="35"/>
        <v>0</v>
      </c>
      <c r="O364" s="11" t="str">
        <f t="shared" si="36"/>
        <v>Václavková Tereza</v>
      </c>
      <c r="P364" s="3">
        <f t="shared" si="34"/>
        <v>0</v>
      </c>
      <c r="W364" s="34"/>
    </row>
    <row r="365" spans="1:23" x14ac:dyDescent="0.25">
      <c r="A365" s="13">
        <v>42855</v>
      </c>
      <c r="B365" s="14" t="s">
        <v>620</v>
      </c>
      <c r="C365" s="15" t="s">
        <v>87</v>
      </c>
      <c r="D365" s="15" t="s">
        <v>154</v>
      </c>
      <c r="E365" s="16" t="s">
        <v>210</v>
      </c>
      <c r="F365" s="16" t="s">
        <v>211</v>
      </c>
      <c r="G365" s="15">
        <v>7</v>
      </c>
      <c r="H365" s="14" t="s">
        <v>84</v>
      </c>
      <c r="I365" s="17" t="s">
        <v>236</v>
      </c>
      <c r="J365" s="15">
        <v>3</v>
      </c>
      <c r="K365" s="15">
        <v>0</v>
      </c>
      <c r="L365" s="15">
        <v>2</v>
      </c>
      <c r="M365" s="3">
        <f t="shared" si="33"/>
        <v>2</v>
      </c>
      <c r="N365" s="3">
        <f t="shared" si="35"/>
        <v>3</v>
      </c>
      <c r="O365" s="11" t="str">
        <f t="shared" si="36"/>
        <v>Kokešová Alexandra</v>
      </c>
      <c r="P365" s="3">
        <f t="shared" si="34"/>
        <v>5</v>
      </c>
      <c r="W365" s="34"/>
    </row>
    <row r="366" spans="1:23" x14ac:dyDescent="0.25">
      <c r="A366" s="13">
        <v>42855</v>
      </c>
      <c r="B366" s="14" t="s">
        <v>620</v>
      </c>
      <c r="C366" s="15" t="s">
        <v>87</v>
      </c>
      <c r="D366" s="15" t="s">
        <v>154</v>
      </c>
      <c r="E366" s="16" t="s">
        <v>205</v>
      </c>
      <c r="F366" s="16" t="s">
        <v>206</v>
      </c>
      <c r="G366" s="15">
        <v>7</v>
      </c>
      <c r="H366" s="14" t="s">
        <v>84</v>
      </c>
      <c r="I366" s="17" t="s">
        <v>324</v>
      </c>
      <c r="J366" s="15">
        <v>1</v>
      </c>
      <c r="K366" s="15">
        <v>0</v>
      </c>
      <c r="L366" s="15">
        <v>2</v>
      </c>
      <c r="M366" s="3">
        <f t="shared" si="33"/>
        <v>2</v>
      </c>
      <c r="N366" s="3">
        <f t="shared" si="35"/>
        <v>1</v>
      </c>
      <c r="O366" s="11" t="str">
        <f t="shared" si="36"/>
        <v>Čerchlová Markéta</v>
      </c>
      <c r="P366" s="3">
        <f t="shared" si="34"/>
        <v>3</v>
      </c>
      <c r="W366" s="34"/>
    </row>
    <row r="367" spans="1:23" x14ac:dyDescent="0.25">
      <c r="A367" s="13">
        <v>42861</v>
      </c>
      <c r="B367" s="14" t="s">
        <v>496</v>
      </c>
      <c r="C367" s="15" t="s">
        <v>51</v>
      </c>
      <c r="D367" s="15" t="s">
        <v>154</v>
      </c>
      <c r="E367" s="16" t="s">
        <v>170</v>
      </c>
      <c r="F367" s="16" t="s">
        <v>217</v>
      </c>
      <c r="G367" s="15">
        <v>2</v>
      </c>
      <c r="H367" s="14" t="s">
        <v>16</v>
      </c>
      <c r="I367" s="17" t="s">
        <v>218</v>
      </c>
      <c r="J367" s="15">
        <v>0</v>
      </c>
      <c r="K367" s="15">
        <v>0</v>
      </c>
      <c r="L367" s="15">
        <v>2</v>
      </c>
      <c r="M367" s="3">
        <f t="shared" si="33"/>
        <v>5</v>
      </c>
      <c r="N367" s="3">
        <f t="shared" si="35"/>
        <v>0</v>
      </c>
      <c r="O367" s="11" t="str">
        <f t="shared" si="36"/>
        <v>Huvar Jan</v>
      </c>
      <c r="P367" s="3">
        <f t="shared" si="34"/>
        <v>5</v>
      </c>
      <c r="W367" s="34"/>
    </row>
    <row r="368" spans="1:23" x14ac:dyDescent="0.25">
      <c r="A368" s="13">
        <v>42861</v>
      </c>
      <c r="B368" s="14" t="s">
        <v>496</v>
      </c>
      <c r="C368" s="15" t="s">
        <v>51</v>
      </c>
      <c r="D368" s="15" t="s">
        <v>154</v>
      </c>
      <c r="E368" s="16" t="s">
        <v>170</v>
      </c>
      <c r="F368" s="16" t="s">
        <v>217</v>
      </c>
      <c r="G368" s="15">
        <v>2</v>
      </c>
      <c r="H368" s="14" t="s">
        <v>18</v>
      </c>
      <c r="I368" s="17" t="s">
        <v>218</v>
      </c>
      <c r="J368" s="15">
        <v>0</v>
      </c>
      <c r="K368" s="15">
        <v>0</v>
      </c>
      <c r="L368" s="15">
        <v>2</v>
      </c>
      <c r="M368" s="3">
        <f t="shared" si="33"/>
        <v>5</v>
      </c>
      <c r="N368" s="3">
        <f t="shared" si="35"/>
        <v>0</v>
      </c>
      <c r="O368" s="11" t="str">
        <f t="shared" si="36"/>
        <v>Huvar Jan</v>
      </c>
      <c r="P368" s="3">
        <f t="shared" si="34"/>
        <v>5</v>
      </c>
      <c r="W368" s="34"/>
    </row>
    <row r="369" spans="1:23" x14ac:dyDescent="0.25">
      <c r="A369" s="13">
        <v>42861</v>
      </c>
      <c r="B369" s="14" t="s">
        <v>496</v>
      </c>
      <c r="C369" s="15" t="s">
        <v>51</v>
      </c>
      <c r="D369" s="15" t="s">
        <v>154</v>
      </c>
      <c r="E369" s="16" t="s">
        <v>251</v>
      </c>
      <c r="F369" s="16" t="s">
        <v>252</v>
      </c>
      <c r="G369" s="15">
        <v>3</v>
      </c>
      <c r="H369" s="14" t="s">
        <v>18</v>
      </c>
      <c r="I369" s="17" t="s">
        <v>189</v>
      </c>
      <c r="J369" s="15">
        <v>1</v>
      </c>
      <c r="K369" s="15">
        <v>0</v>
      </c>
      <c r="L369" s="15">
        <v>2</v>
      </c>
      <c r="M369" s="3">
        <f t="shared" si="33"/>
        <v>3</v>
      </c>
      <c r="N369" s="3">
        <f t="shared" si="35"/>
        <v>1</v>
      </c>
      <c r="O369" s="11" t="str">
        <f t="shared" si="36"/>
        <v>Kohn Pavel</v>
      </c>
      <c r="P369" s="3">
        <f t="shared" si="34"/>
        <v>4</v>
      </c>
      <c r="W369" s="34"/>
    </row>
    <row r="370" spans="1:23" x14ac:dyDescent="0.25">
      <c r="A370" s="13">
        <v>42861</v>
      </c>
      <c r="B370" s="14" t="s">
        <v>496</v>
      </c>
      <c r="C370" s="15" t="s">
        <v>51</v>
      </c>
      <c r="D370" s="15" t="s">
        <v>154</v>
      </c>
      <c r="E370" s="16" t="s">
        <v>231</v>
      </c>
      <c r="F370" s="16" t="s">
        <v>232</v>
      </c>
      <c r="G370" s="15">
        <v>1</v>
      </c>
      <c r="H370" s="14" t="s">
        <v>20</v>
      </c>
      <c r="I370" s="17" t="s">
        <v>497</v>
      </c>
      <c r="J370" s="15">
        <v>2</v>
      </c>
      <c r="K370" s="15">
        <v>0</v>
      </c>
      <c r="L370" s="15">
        <v>0</v>
      </c>
      <c r="M370" s="3">
        <f t="shared" si="33"/>
        <v>6</v>
      </c>
      <c r="N370" s="3">
        <f t="shared" si="35"/>
        <v>2</v>
      </c>
      <c r="O370" s="11" t="str">
        <f t="shared" si="36"/>
        <v>Ondrašíková Eva</v>
      </c>
      <c r="P370" s="3">
        <f t="shared" si="34"/>
        <v>8</v>
      </c>
      <c r="W370" s="34"/>
    </row>
    <row r="371" spans="1:23" x14ac:dyDescent="0.25">
      <c r="A371" s="13">
        <v>42861</v>
      </c>
      <c r="B371" s="14" t="s">
        <v>496</v>
      </c>
      <c r="C371" s="15" t="s">
        <v>51</v>
      </c>
      <c r="D371" s="15" t="s">
        <v>154</v>
      </c>
      <c r="E371" s="16" t="s">
        <v>228</v>
      </c>
      <c r="F371" s="16" t="s">
        <v>229</v>
      </c>
      <c r="G371" s="15">
        <v>1</v>
      </c>
      <c r="H371" s="14" t="s">
        <v>20</v>
      </c>
      <c r="I371" s="17" t="s">
        <v>230</v>
      </c>
      <c r="J371" s="15">
        <v>2</v>
      </c>
      <c r="K371" s="15">
        <v>0</v>
      </c>
      <c r="L371" s="15">
        <v>0</v>
      </c>
      <c r="M371" s="3">
        <f t="shared" si="33"/>
        <v>6</v>
      </c>
      <c r="N371" s="3">
        <f t="shared" si="35"/>
        <v>2</v>
      </c>
      <c r="O371" s="11" t="str">
        <f t="shared" si="36"/>
        <v>Martínková Adéla</v>
      </c>
      <c r="P371" s="3">
        <f t="shared" si="34"/>
        <v>8</v>
      </c>
      <c r="W371" s="34"/>
    </row>
    <row r="372" spans="1:23" x14ac:dyDescent="0.25">
      <c r="A372" s="13">
        <v>42861</v>
      </c>
      <c r="B372" s="14" t="s">
        <v>496</v>
      </c>
      <c r="C372" s="15" t="s">
        <v>51</v>
      </c>
      <c r="D372" s="15" t="s">
        <v>154</v>
      </c>
      <c r="E372" s="16" t="s">
        <v>228</v>
      </c>
      <c r="F372" s="16" t="s">
        <v>229</v>
      </c>
      <c r="G372" s="15">
        <v>1</v>
      </c>
      <c r="H372" s="14" t="s">
        <v>86</v>
      </c>
      <c r="I372" s="17" t="s">
        <v>498</v>
      </c>
      <c r="J372" s="15">
        <v>2</v>
      </c>
      <c r="K372" s="15">
        <v>0</v>
      </c>
      <c r="L372" s="15">
        <v>0</v>
      </c>
      <c r="M372" s="3">
        <f t="shared" si="33"/>
        <v>6</v>
      </c>
      <c r="N372" s="3">
        <f t="shared" si="35"/>
        <v>2</v>
      </c>
      <c r="O372" s="11" t="str">
        <f t="shared" si="36"/>
        <v>Martínková Adéla</v>
      </c>
      <c r="P372" s="3">
        <f t="shared" si="34"/>
        <v>8</v>
      </c>
      <c r="W372" s="34"/>
    </row>
    <row r="373" spans="1:23" x14ac:dyDescent="0.25">
      <c r="A373" s="13">
        <v>42861</v>
      </c>
      <c r="B373" s="14" t="s">
        <v>496</v>
      </c>
      <c r="C373" s="15" t="s">
        <v>51</v>
      </c>
      <c r="D373" s="15" t="s">
        <v>154</v>
      </c>
      <c r="E373" s="16" t="s">
        <v>243</v>
      </c>
      <c r="F373" s="16" t="s">
        <v>217</v>
      </c>
      <c r="G373" s="15">
        <v>1</v>
      </c>
      <c r="H373" s="14" t="s">
        <v>16</v>
      </c>
      <c r="I373" s="17" t="s">
        <v>499</v>
      </c>
      <c r="J373" s="15">
        <v>2</v>
      </c>
      <c r="K373" s="15">
        <v>0</v>
      </c>
      <c r="L373" s="15">
        <v>0</v>
      </c>
      <c r="M373" s="3">
        <f t="shared" si="33"/>
        <v>6</v>
      </c>
      <c r="N373" s="3">
        <f t="shared" si="35"/>
        <v>2</v>
      </c>
      <c r="O373" s="11" t="str">
        <f t="shared" si="36"/>
        <v>Král Jan</v>
      </c>
      <c r="P373" s="3">
        <f t="shared" si="34"/>
        <v>8</v>
      </c>
      <c r="W373" s="34"/>
    </row>
    <row r="374" spans="1:23" x14ac:dyDescent="0.25">
      <c r="A374" s="13">
        <v>42861</v>
      </c>
      <c r="B374" s="14" t="s">
        <v>496</v>
      </c>
      <c r="C374" s="15" t="s">
        <v>51</v>
      </c>
      <c r="D374" s="15" t="s">
        <v>154</v>
      </c>
      <c r="E374" s="16" t="s">
        <v>315</v>
      </c>
      <c r="F374" s="16" t="s">
        <v>159</v>
      </c>
      <c r="G374" s="15">
        <v>4</v>
      </c>
      <c r="H374" s="14" t="s">
        <v>18</v>
      </c>
      <c r="I374" s="17" t="s">
        <v>248</v>
      </c>
      <c r="J374" s="15">
        <v>0</v>
      </c>
      <c r="K374" s="15">
        <v>0</v>
      </c>
      <c r="L374" s="15">
        <v>3</v>
      </c>
      <c r="M374" s="3">
        <f t="shared" si="33"/>
        <v>0</v>
      </c>
      <c r="N374" s="3">
        <f t="shared" si="35"/>
        <v>0</v>
      </c>
      <c r="O374" s="11" t="str">
        <f t="shared" si="36"/>
        <v>Mecko Jakub</v>
      </c>
      <c r="P374" s="3">
        <f t="shared" si="34"/>
        <v>0</v>
      </c>
      <c r="W374" s="34"/>
    </row>
    <row r="375" spans="1:23" x14ac:dyDescent="0.25">
      <c r="A375" s="13">
        <v>42867</v>
      </c>
      <c r="B375" s="14" t="s">
        <v>500</v>
      </c>
      <c r="C375" s="15" t="s">
        <v>75</v>
      </c>
      <c r="D375" s="15" t="s">
        <v>250</v>
      </c>
      <c r="E375" s="16" t="s">
        <v>228</v>
      </c>
      <c r="F375" s="16" t="s">
        <v>229</v>
      </c>
      <c r="G375" s="15">
        <v>2</v>
      </c>
      <c r="H375" s="14" t="s">
        <v>20</v>
      </c>
      <c r="I375" s="17" t="s">
        <v>230</v>
      </c>
      <c r="J375" s="15">
        <v>5</v>
      </c>
      <c r="K375" s="15">
        <v>0</v>
      </c>
      <c r="L375" s="15">
        <v>0</v>
      </c>
      <c r="M375" s="3">
        <f t="shared" si="33"/>
        <v>15</v>
      </c>
      <c r="N375" s="3">
        <f t="shared" si="35"/>
        <v>10</v>
      </c>
      <c r="O375" s="11" t="str">
        <f t="shared" si="36"/>
        <v>Martínková Adéla</v>
      </c>
      <c r="P375" s="3">
        <f t="shared" si="34"/>
        <v>25</v>
      </c>
      <c r="W375" s="34"/>
    </row>
    <row r="376" spans="1:23" x14ac:dyDescent="0.25">
      <c r="A376" s="13">
        <v>42867</v>
      </c>
      <c r="B376" s="14" t="s">
        <v>500</v>
      </c>
      <c r="C376" s="15" t="s">
        <v>75</v>
      </c>
      <c r="D376" s="15" t="s">
        <v>250</v>
      </c>
      <c r="E376" s="16" t="s">
        <v>237</v>
      </c>
      <c r="F376" s="16" t="s">
        <v>238</v>
      </c>
      <c r="G376" s="15">
        <v>2</v>
      </c>
      <c r="H376" s="14" t="s">
        <v>20</v>
      </c>
      <c r="I376" s="17" t="s">
        <v>182</v>
      </c>
      <c r="J376" s="15">
        <v>1</v>
      </c>
      <c r="K376" s="15">
        <v>0</v>
      </c>
      <c r="L376" s="15">
        <v>0</v>
      </c>
      <c r="M376" s="3">
        <f t="shared" si="33"/>
        <v>15</v>
      </c>
      <c r="N376" s="3">
        <f t="shared" si="35"/>
        <v>2</v>
      </c>
      <c r="O376" s="11" t="str">
        <f t="shared" si="36"/>
        <v>Kuncová Viktorie</v>
      </c>
      <c r="P376" s="3">
        <f t="shared" si="34"/>
        <v>17</v>
      </c>
      <c r="W376" s="34"/>
    </row>
    <row r="377" spans="1:23" x14ac:dyDescent="0.25">
      <c r="A377" s="13">
        <v>42867</v>
      </c>
      <c r="B377" s="14" t="s">
        <v>500</v>
      </c>
      <c r="C377" s="15" t="s">
        <v>75</v>
      </c>
      <c r="D377" s="15" t="s">
        <v>250</v>
      </c>
      <c r="E377" s="16" t="s">
        <v>234</v>
      </c>
      <c r="F377" s="16" t="s">
        <v>235</v>
      </c>
      <c r="G377" s="15">
        <v>2</v>
      </c>
      <c r="H377" s="14" t="s">
        <v>20</v>
      </c>
      <c r="I377" s="17" t="s">
        <v>236</v>
      </c>
      <c r="J377" s="15">
        <v>1</v>
      </c>
      <c r="K377" s="15">
        <v>0</v>
      </c>
      <c r="L377" s="15">
        <v>4</v>
      </c>
      <c r="M377" s="3">
        <f t="shared" si="33"/>
        <v>15</v>
      </c>
      <c r="N377" s="3">
        <f t="shared" si="35"/>
        <v>2</v>
      </c>
      <c r="O377" s="11" t="str">
        <f t="shared" si="36"/>
        <v>Brzusková Marie</v>
      </c>
      <c r="P377" s="3">
        <f t="shared" si="34"/>
        <v>17</v>
      </c>
      <c r="W377" s="34"/>
    </row>
    <row r="378" spans="1:23" x14ac:dyDescent="0.25">
      <c r="A378" s="13">
        <v>42867</v>
      </c>
      <c r="B378" s="14" t="s">
        <v>500</v>
      </c>
      <c r="C378" s="15" t="s">
        <v>75</v>
      </c>
      <c r="D378" s="15" t="s">
        <v>250</v>
      </c>
      <c r="E378" s="16" t="s">
        <v>318</v>
      </c>
      <c r="F378" s="16" t="s">
        <v>309</v>
      </c>
      <c r="G378" s="15">
        <v>2</v>
      </c>
      <c r="H378" s="14" t="s">
        <v>20</v>
      </c>
      <c r="I378" s="17" t="s">
        <v>212</v>
      </c>
      <c r="J378" s="15">
        <v>0</v>
      </c>
      <c r="K378" s="15">
        <v>0</v>
      </c>
      <c r="L378" s="15">
        <v>0</v>
      </c>
      <c r="M378" s="3">
        <f t="shared" si="33"/>
        <v>15</v>
      </c>
      <c r="N378" s="3">
        <f t="shared" si="35"/>
        <v>0</v>
      </c>
      <c r="O378" s="11" t="str">
        <f t="shared" si="36"/>
        <v>Ďurinová Kristýna</v>
      </c>
      <c r="P378" s="3">
        <f t="shared" si="34"/>
        <v>15</v>
      </c>
      <c r="W378" s="34"/>
    </row>
    <row r="379" spans="1:23" x14ac:dyDescent="0.25">
      <c r="A379" s="13">
        <v>42867</v>
      </c>
      <c r="B379" s="14" t="s">
        <v>500</v>
      </c>
      <c r="C379" s="15" t="s">
        <v>75</v>
      </c>
      <c r="D379" s="15" t="s">
        <v>250</v>
      </c>
      <c r="E379" s="16" t="s">
        <v>231</v>
      </c>
      <c r="F379" s="16" t="s">
        <v>232</v>
      </c>
      <c r="G379" s="15">
        <v>2</v>
      </c>
      <c r="H379" s="14" t="s">
        <v>20</v>
      </c>
      <c r="I379" s="17" t="s">
        <v>233</v>
      </c>
      <c r="J379" s="15">
        <v>0</v>
      </c>
      <c r="K379" s="15">
        <v>0</v>
      </c>
      <c r="L379" s="15">
        <v>0</v>
      </c>
      <c r="M379" s="3">
        <f t="shared" si="33"/>
        <v>15</v>
      </c>
      <c r="N379" s="3">
        <f t="shared" si="35"/>
        <v>0</v>
      </c>
      <c r="O379" s="11" t="str">
        <f t="shared" si="36"/>
        <v>Ondrašíková Eva</v>
      </c>
      <c r="P379" s="3">
        <f t="shared" si="34"/>
        <v>15</v>
      </c>
      <c r="W379" s="34"/>
    </row>
    <row r="380" spans="1:23" x14ac:dyDescent="0.25">
      <c r="A380" s="13">
        <v>42868</v>
      </c>
      <c r="B380" s="14" t="s">
        <v>501</v>
      </c>
      <c r="C380" s="15" t="s">
        <v>77</v>
      </c>
      <c r="D380" s="15" t="s">
        <v>250</v>
      </c>
      <c r="E380" s="16" t="s">
        <v>171</v>
      </c>
      <c r="F380" s="16" t="s">
        <v>203</v>
      </c>
      <c r="G380" s="15">
        <v>5</v>
      </c>
      <c r="H380" s="14" t="s">
        <v>15</v>
      </c>
      <c r="I380" s="17" t="s">
        <v>174</v>
      </c>
      <c r="J380" s="15">
        <v>4</v>
      </c>
      <c r="K380" s="15">
        <v>0</v>
      </c>
      <c r="L380" s="15">
        <v>0</v>
      </c>
      <c r="M380" s="3">
        <f t="shared" si="33"/>
        <v>3</v>
      </c>
      <c r="N380" s="3">
        <f t="shared" si="35"/>
        <v>8</v>
      </c>
      <c r="O380" s="11" t="str">
        <f t="shared" si="36"/>
        <v>Meixner Tomáš</v>
      </c>
      <c r="P380" s="3">
        <f t="shared" si="34"/>
        <v>11</v>
      </c>
      <c r="W380" s="34"/>
    </row>
    <row r="381" spans="1:23" x14ac:dyDescent="0.25">
      <c r="A381" s="13">
        <v>42868</v>
      </c>
      <c r="B381" s="14" t="s">
        <v>501</v>
      </c>
      <c r="C381" s="15" t="s">
        <v>77</v>
      </c>
      <c r="D381" s="15" t="s">
        <v>250</v>
      </c>
      <c r="E381" s="16" t="s">
        <v>192</v>
      </c>
      <c r="F381" s="16" t="s">
        <v>193</v>
      </c>
      <c r="G381" s="15">
        <v>5</v>
      </c>
      <c r="H381" s="14" t="s">
        <v>15</v>
      </c>
      <c r="I381" s="17" t="s">
        <v>169</v>
      </c>
      <c r="J381" s="15">
        <v>2</v>
      </c>
      <c r="K381" s="15">
        <v>0</v>
      </c>
      <c r="L381" s="15">
        <v>0</v>
      </c>
      <c r="M381" s="3">
        <f t="shared" si="33"/>
        <v>3</v>
      </c>
      <c r="N381" s="3">
        <f t="shared" si="35"/>
        <v>4</v>
      </c>
      <c r="O381" s="11" t="str">
        <f t="shared" si="36"/>
        <v>Bulka Vojtěch</v>
      </c>
      <c r="P381" s="3">
        <f t="shared" si="34"/>
        <v>7</v>
      </c>
      <c r="W381" s="34"/>
    </row>
    <row r="382" spans="1:23" x14ac:dyDescent="0.25">
      <c r="A382" s="13">
        <v>42868</v>
      </c>
      <c r="B382" s="14" t="s">
        <v>501</v>
      </c>
      <c r="C382" s="15" t="s">
        <v>77</v>
      </c>
      <c r="D382" s="15" t="s">
        <v>250</v>
      </c>
      <c r="E382" s="16" t="s">
        <v>196</v>
      </c>
      <c r="F382" s="16" t="s">
        <v>197</v>
      </c>
      <c r="G382" s="15">
        <v>5</v>
      </c>
      <c r="H382" s="14" t="s">
        <v>15</v>
      </c>
      <c r="I382" s="17" t="s">
        <v>169</v>
      </c>
      <c r="J382" s="15">
        <v>2</v>
      </c>
      <c r="K382" s="15">
        <v>0</v>
      </c>
      <c r="L382" s="15">
        <v>0</v>
      </c>
      <c r="M382" s="3">
        <f t="shared" si="33"/>
        <v>3</v>
      </c>
      <c r="N382" s="3">
        <f t="shared" si="35"/>
        <v>4</v>
      </c>
      <c r="O382" s="11" t="str">
        <f t="shared" si="36"/>
        <v>Kunc Matěj</v>
      </c>
      <c r="P382" s="3">
        <f t="shared" si="34"/>
        <v>7</v>
      </c>
      <c r="W382" s="34"/>
    </row>
    <row r="383" spans="1:23" x14ac:dyDescent="0.25">
      <c r="A383" s="13">
        <v>42868</v>
      </c>
      <c r="B383" s="14" t="s">
        <v>501</v>
      </c>
      <c r="C383" s="15" t="s">
        <v>77</v>
      </c>
      <c r="D383" s="15" t="s">
        <v>250</v>
      </c>
      <c r="E383" s="16" t="s">
        <v>183</v>
      </c>
      <c r="F383" s="16" t="s">
        <v>184</v>
      </c>
      <c r="G383" s="15">
        <v>5</v>
      </c>
      <c r="H383" s="14" t="s">
        <v>15</v>
      </c>
      <c r="I383" s="17" t="s">
        <v>176</v>
      </c>
      <c r="J383" s="15">
        <v>1</v>
      </c>
      <c r="K383" s="15">
        <v>0</v>
      </c>
      <c r="L383" s="15">
        <v>1</v>
      </c>
      <c r="M383" s="3">
        <f t="shared" si="33"/>
        <v>3</v>
      </c>
      <c r="N383" s="3">
        <f t="shared" si="35"/>
        <v>2</v>
      </c>
      <c r="O383" s="11" t="str">
        <f t="shared" si="36"/>
        <v>Tycar Štěpán</v>
      </c>
      <c r="P383" s="3">
        <f t="shared" si="34"/>
        <v>5</v>
      </c>
      <c r="W383" s="34"/>
    </row>
    <row r="384" spans="1:23" x14ac:dyDescent="0.25">
      <c r="A384" s="13">
        <v>42868</v>
      </c>
      <c r="B384" s="14" t="s">
        <v>501</v>
      </c>
      <c r="C384" s="15" t="s">
        <v>77</v>
      </c>
      <c r="D384" s="15" t="s">
        <v>250</v>
      </c>
      <c r="E384" s="16" t="s">
        <v>367</v>
      </c>
      <c r="F384" s="16" t="s">
        <v>168</v>
      </c>
      <c r="G384" s="15">
        <v>5</v>
      </c>
      <c r="H384" s="14" t="s">
        <v>15</v>
      </c>
      <c r="I384" s="17" t="s">
        <v>176</v>
      </c>
      <c r="J384" s="15">
        <v>1</v>
      </c>
      <c r="K384" s="15">
        <v>0</v>
      </c>
      <c r="L384" s="15">
        <v>1</v>
      </c>
      <c r="M384" s="3">
        <f t="shared" si="33"/>
        <v>3</v>
      </c>
      <c r="N384" s="3">
        <f t="shared" si="35"/>
        <v>2</v>
      </c>
      <c r="O384" s="11" t="str">
        <f t="shared" si="36"/>
        <v>Malaczynski Filip</v>
      </c>
      <c r="P384" s="3">
        <f t="shared" si="34"/>
        <v>5</v>
      </c>
      <c r="W384" s="34"/>
    </row>
    <row r="385" spans="1:23" x14ac:dyDescent="0.25">
      <c r="A385" s="13">
        <v>42868</v>
      </c>
      <c r="B385" s="14" t="s">
        <v>501</v>
      </c>
      <c r="C385" s="15" t="s">
        <v>77</v>
      </c>
      <c r="D385" s="15" t="s">
        <v>250</v>
      </c>
      <c r="E385" s="16" t="s">
        <v>187</v>
      </c>
      <c r="F385" s="16" t="s">
        <v>188</v>
      </c>
      <c r="G385" s="15">
        <v>5</v>
      </c>
      <c r="H385" s="14" t="s">
        <v>15</v>
      </c>
      <c r="I385" s="17" t="s">
        <v>189</v>
      </c>
      <c r="J385" s="15">
        <v>1</v>
      </c>
      <c r="K385" s="15">
        <v>0</v>
      </c>
      <c r="L385" s="15">
        <v>2</v>
      </c>
      <c r="M385" s="3">
        <f t="shared" si="33"/>
        <v>3</v>
      </c>
      <c r="N385" s="3">
        <f t="shared" si="35"/>
        <v>2</v>
      </c>
      <c r="O385" s="11" t="str">
        <f t="shared" si="36"/>
        <v>Motyka Dominik</v>
      </c>
      <c r="P385" s="3">
        <f t="shared" si="34"/>
        <v>5</v>
      </c>
      <c r="W385" s="34"/>
    </row>
    <row r="386" spans="1:23" x14ac:dyDescent="0.25">
      <c r="A386" s="13">
        <v>42868</v>
      </c>
      <c r="B386" s="14" t="s">
        <v>501</v>
      </c>
      <c r="C386" s="15" t="s">
        <v>77</v>
      </c>
      <c r="D386" s="15" t="s">
        <v>250</v>
      </c>
      <c r="E386" s="16" t="s">
        <v>502</v>
      </c>
      <c r="F386" s="16" t="s">
        <v>217</v>
      </c>
      <c r="G386" s="15">
        <v>5</v>
      </c>
      <c r="H386" s="14" t="s">
        <v>15</v>
      </c>
      <c r="I386" s="17" t="s">
        <v>189</v>
      </c>
      <c r="J386" s="15">
        <v>1</v>
      </c>
      <c r="K386" s="15">
        <v>0</v>
      </c>
      <c r="L386" s="15">
        <v>0</v>
      </c>
      <c r="M386" s="3">
        <f t="shared" ref="M386:M449" si="37">IF(ISNA(VLOOKUP(C386&amp;G386,$V$3:$W$92,2,FALSE)),0,VLOOKUP(C386&amp;G386,$V$3:$W$92,2,FALSE))</f>
        <v>3</v>
      </c>
      <c r="N386" s="3">
        <f t="shared" si="35"/>
        <v>2</v>
      </c>
      <c r="O386" s="11" t="str">
        <f t="shared" ref="O386:O449" si="38">E386&amp;" "&amp;F386</f>
        <v>Tichý Jan</v>
      </c>
      <c r="P386" s="3">
        <f t="shared" si="34"/>
        <v>5</v>
      </c>
      <c r="W386" s="34"/>
    </row>
    <row r="387" spans="1:23" x14ac:dyDescent="0.25">
      <c r="A387" s="13">
        <v>42868</v>
      </c>
      <c r="B387" s="14" t="s">
        <v>501</v>
      </c>
      <c r="C387" s="15" t="s">
        <v>77</v>
      </c>
      <c r="D387" s="15" t="s">
        <v>250</v>
      </c>
      <c r="E387" s="16" t="s">
        <v>503</v>
      </c>
      <c r="F387" s="16" t="s">
        <v>159</v>
      </c>
      <c r="G387" s="15">
        <v>5</v>
      </c>
      <c r="H387" s="14" t="s">
        <v>15</v>
      </c>
      <c r="I387" s="17" t="s">
        <v>189</v>
      </c>
      <c r="J387" s="15">
        <v>1</v>
      </c>
      <c r="K387" s="15">
        <v>0</v>
      </c>
      <c r="L387" s="15">
        <v>3</v>
      </c>
      <c r="M387" s="3">
        <f t="shared" si="37"/>
        <v>3</v>
      </c>
      <c r="N387" s="3">
        <f t="shared" ref="N387:N450" si="39">IF(D387="d",SUM(J387*2,K387),J387)</f>
        <v>2</v>
      </c>
      <c r="O387" s="11" t="str">
        <f t="shared" si="38"/>
        <v>Marný Jakub</v>
      </c>
      <c r="P387" s="3">
        <f t="shared" ref="P387:P450" si="40">SUM(M387,N387)</f>
        <v>5</v>
      </c>
      <c r="W387" s="34"/>
    </row>
    <row r="388" spans="1:23" x14ac:dyDescent="0.25">
      <c r="A388" s="13">
        <v>42868</v>
      </c>
      <c r="B388" s="14" t="s">
        <v>506</v>
      </c>
      <c r="C388" s="15" t="s">
        <v>75</v>
      </c>
      <c r="D388" s="15" t="s">
        <v>250</v>
      </c>
      <c r="E388" s="16" t="s">
        <v>308</v>
      </c>
      <c r="F388" s="16" t="s">
        <v>309</v>
      </c>
      <c r="G388" s="15">
        <v>3</v>
      </c>
      <c r="H388" s="14" t="s">
        <v>19</v>
      </c>
      <c r="I388" s="17" t="s">
        <v>324</v>
      </c>
      <c r="J388" s="15">
        <v>2</v>
      </c>
      <c r="K388" s="15">
        <v>0</v>
      </c>
      <c r="L388" s="15">
        <v>1</v>
      </c>
      <c r="M388" s="3">
        <f t="shared" si="37"/>
        <v>10</v>
      </c>
      <c r="N388" s="3">
        <f t="shared" si="39"/>
        <v>4</v>
      </c>
      <c r="O388" s="11" t="str">
        <f t="shared" si="38"/>
        <v>Polášková Kristýna</v>
      </c>
      <c r="P388" s="3">
        <f t="shared" si="40"/>
        <v>14</v>
      </c>
      <c r="W388" s="34"/>
    </row>
    <row r="389" spans="1:23" x14ac:dyDescent="0.25">
      <c r="A389" s="13">
        <v>42868</v>
      </c>
      <c r="B389" s="14" t="s">
        <v>506</v>
      </c>
      <c r="C389" s="15" t="s">
        <v>75</v>
      </c>
      <c r="D389" s="15" t="s">
        <v>250</v>
      </c>
      <c r="E389" s="16" t="s">
        <v>228</v>
      </c>
      <c r="F389" s="16" t="s">
        <v>229</v>
      </c>
      <c r="G389" s="15">
        <v>3</v>
      </c>
      <c r="H389" s="14" t="s">
        <v>19</v>
      </c>
      <c r="I389" s="17" t="s">
        <v>230</v>
      </c>
      <c r="J389" s="15">
        <v>1</v>
      </c>
      <c r="K389" s="15">
        <v>0</v>
      </c>
      <c r="L389" s="15">
        <v>2</v>
      </c>
      <c r="M389" s="3">
        <f t="shared" si="37"/>
        <v>10</v>
      </c>
      <c r="N389" s="3">
        <f t="shared" si="39"/>
        <v>2</v>
      </c>
      <c r="O389" s="11" t="str">
        <f t="shared" si="38"/>
        <v>Martínková Adéla</v>
      </c>
      <c r="P389" s="3">
        <f t="shared" si="40"/>
        <v>12</v>
      </c>
      <c r="W389" s="34"/>
    </row>
    <row r="390" spans="1:23" x14ac:dyDescent="0.25">
      <c r="A390" s="13">
        <v>42868</v>
      </c>
      <c r="B390" s="14" t="s">
        <v>506</v>
      </c>
      <c r="C390" s="15" t="s">
        <v>75</v>
      </c>
      <c r="D390" s="15" t="s">
        <v>250</v>
      </c>
      <c r="E390" s="16" t="s">
        <v>231</v>
      </c>
      <c r="F390" s="16" t="s">
        <v>232</v>
      </c>
      <c r="G390" s="15">
        <v>3</v>
      </c>
      <c r="H390" s="14" t="s">
        <v>19</v>
      </c>
      <c r="I390" s="17" t="s">
        <v>233</v>
      </c>
      <c r="J390" s="15">
        <v>0</v>
      </c>
      <c r="K390" s="15">
        <v>0</v>
      </c>
      <c r="L390" s="15">
        <v>1</v>
      </c>
      <c r="M390" s="3">
        <f t="shared" si="37"/>
        <v>10</v>
      </c>
      <c r="N390" s="3">
        <f t="shared" si="39"/>
        <v>0</v>
      </c>
      <c r="O390" s="11" t="str">
        <f t="shared" si="38"/>
        <v>Ondrašíková Eva</v>
      </c>
      <c r="P390" s="3">
        <f t="shared" si="40"/>
        <v>10</v>
      </c>
      <c r="W390" s="34"/>
    </row>
    <row r="391" spans="1:23" x14ac:dyDescent="0.25">
      <c r="A391" s="13">
        <v>42875</v>
      </c>
      <c r="B391" s="14" t="s">
        <v>507</v>
      </c>
      <c r="C391" s="15" t="s">
        <v>108</v>
      </c>
      <c r="D391" s="15" t="s">
        <v>250</v>
      </c>
      <c r="E391" s="16" t="s">
        <v>251</v>
      </c>
      <c r="F391" s="16" t="s">
        <v>252</v>
      </c>
      <c r="G391" s="15"/>
      <c r="H391" s="14" t="s">
        <v>18</v>
      </c>
      <c r="I391" s="17" t="s">
        <v>218</v>
      </c>
      <c r="J391" s="15">
        <v>6</v>
      </c>
      <c r="K391" s="15">
        <v>0</v>
      </c>
      <c r="L391" s="15">
        <v>0</v>
      </c>
      <c r="M391" s="3">
        <f t="shared" si="37"/>
        <v>0</v>
      </c>
      <c r="N391" s="3">
        <f t="shared" si="39"/>
        <v>12</v>
      </c>
      <c r="O391" s="11" t="str">
        <f t="shared" si="38"/>
        <v>Kohn Pavel</v>
      </c>
      <c r="P391" s="3">
        <f t="shared" si="40"/>
        <v>12</v>
      </c>
      <c r="W391" s="34"/>
    </row>
    <row r="392" spans="1:23" x14ac:dyDescent="0.25">
      <c r="A392" s="13">
        <v>42875</v>
      </c>
      <c r="B392" s="14" t="s">
        <v>507</v>
      </c>
      <c r="C392" s="15" t="s">
        <v>108</v>
      </c>
      <c r="D392" s="15" t="s">
        <v>250</v>
      </c>
      <c r="E392" s="16" t="s">
        <v>220</v>
      </c>
      <c r="F392" s="16" t="s">
        <v>363</v>
      </c>
      <c r="G392" s="15"/>
      <c r="H392" s="14" t="s">
        <v>18</v>
      </c>
      <c r="I392" s="17" t="s">
        <v>189</v>
      </c>
      <c r="J392" s="15">
        <v>2</v>
      </c>
      <c r="K392" s="15">
        <v>0</v>
      </c>
      <c r="L392" s="15">
        <v>1</v>
      </c>
      <c r="M392" s="3">
        <f t="shared" si="37"/>
        <v>0</v>
      </c>
      <c r="N392" s="3">
        <f t="shared" si="39"/>
        <v>4</v>
      </c>
      <c r="O392" s="11" t="str">
        <f t="shared" si="38"/>
        <v>Lukáš Patrik</v>
      </c>
      <c r="P392" s="3">
        <f t="shared" si="40"/>
        <v>4</v>
      </c>
      <c r="W392" s="34"/>
    </row>
    <row r="393" spans="1:23" x14ac:dyDescent="0.25">
      <c r="A393" s="13">
        <v>42875</v>
      </c>
      <c r="B393" s="14" t="s">
        <v>507</v>
      </c>
      <c r="C393" s="15" t="s">
        <v>108</v>
      </c>
      <c r="D393" s="15" t="s">
        <v>250</v>
      </c>
      <c r="E393" s="16" t="s">
        <v>508</v>
      </c>
      <c r="F393" s="16" t="s">
        <v>217</v>
      </c>
      <c r="G393" s="15"/>
      <c r="H393" s="14" t="s">
        <v>18</v>
      </c>
      <c r="I393" s="17" t="s">
        <v>189</v>
      </c>
      <c r="J393" s="15">
        <v>1</v>
      </c>
      <c r="K393" s="15">
        <v>0</v>
      </c>
      <c r="L393" s="15">
        <v>2</v>
      </c>
      <c r="M393" s="3">
        <f t="shared" si="37"/>
        <v>0</v>
      </c>
      <c r="N393" s="3">
        <f t="shared" si="39"/>
        <v>2</v>
      </c>
      <c r="O393" s="11" t="str">
        <f t="shared" si="38"/>
        <v>Haml Jan</v>
      </c>
      <c r="P393" s="3">
        <f t="shared" si="40"/>
        <v>2</v>
      </c>
      <c r="W393" s="34"/>
    </row>
    <row r="394" spans="1:23" x14ac:dyDescent="0.25">
      <c r="A394" s="13">
        <v>42875</v>
      </c>
      <c r="B394" s="14" t="s">
        <v>507</v>
      </c>
      <c r="C394" s="15" t="s">
        <v>108</v>
      </c>
      <c r="D394" s="15" t="s">
        <v>250</v>
      </c>
      <c r="E394" s="16" t="s">
        <v>243</v>
      </c>
      <c r="F394" s="16" t="s">
        <v>217</v>
      </c>
      <c r="G394" s="15"/>
      <c r="H394" s="14" t="s">
        <v>18</v>
      </c>
      <c r="I394" s="17" t="s">
        <v>241</v>
      </c>
      <c r="J394" s="15">
        <v>4</v>
      </c>
      <c r="K394" s="15">
        <v>0</v>
      </c>
      <c r="L394" s="15">
        <v>2</v>
      </c>
      <c r="M394" s="3">
        <f t="shared" si="37"/>
        <v>0</v>
      </c>
      <c r="N394" s="3">
        <f t="shared" si="39"/>
        <v>8</v>
      </c>
      <c r="O394" s="11" t="str">
        <f t="shared" si="38"/>
        <v>Král Jan</v>
      </c>
      <c r="P394" s="3">
        <f t="shared" si="40"/>
        <v>8</v>
      </c>
      <c r="W394" s="34"/>
    </row>
    <row r="395" spans="1:23" x14ac:dyDescent="0.25">
      <c r="A395" s="13">
        <v>42875</v>
      </c>
      <c r="B395" s="14" t="s">
        <v>507</v>
      </c>
      <c r="C395" s="15" t="s">
        <v>108</v>
      </c>
      <c r="D395" s="15" t="s">
        <v>250</v>
      </c>
      <c r="E395" s="16" t="s">
        <v>310</v>
      </c>
      <c r="F395" s="16" t="s">
        <v>195</v>
      </c>
      <c r="G395" s="15"/>
      <c r="H395" s="14" t="s">
        <v>18</v>
      </c>
      <c r="I395" s="17" t="s">
        <v>224</v>
      </c>
      <c r="J395" s="15">
        <v>3</v>
      </c>
      <c r="K395" s="15">
        <v>0</v>
      </c>
      <c r="L395" s="15">
        <v>1</v>
      </c>
      <c r="M395" s="3">
        <f t="shared" si="37"/>
        <v>0</v>
      </c>
      <c r="N395" s="3">
        <f t="shared" si="39"/>
        <v>6</v>
      </c>
      <c r="O395" s="11" t="str">
        <f t="shared" si="38"/>
        <v>Svoboda Jiří</v>
      </c>
      <c r="P395" s="3">
        <f t="shared" si="40"/>
        <v>6</v>
      </c>
      <c r="W395" s="34"/>
    </row>
    <row r="396" spans="1:23" x14ac:dyDescent="0.25">
      <c r="A396" s="13">
        <v>42875</v>
      </c>
      <c r="B396" s="14" t="s">
        <v>507</v>
      </c>
      <c r="C396" s="15" t="s">
        <v>108</v>
      </c>
      <c r="D396" s="15" t="s">
        <v>250</v>
      </c>
      <c r="E396" s="16" t="s">
        <v>223</v>
      </c>
      <c r="F396" s="16" t="s">
        <v>203</v>
      </c>
      <c r="G396" s="15"/>
      <c r="H396" s="14" t="s">
        <v>18</v>
      </c>
      <c r="I396" s="17" t="s">
        <v>224</v>
      </c>
      <c r="J396" s="15">
        <v>3</v>
      </c>
      <c r="K396" s="15">
        <v>0</v>
      </c>
      <c r="L396" s="15">
        <v>0</v>
      </c>
      <c r="M396" s="3">
        <f t="shared" si="37"/>
        <v>0</v>
      </c>
      <c r="N396" s="3">
        <f t="shared" si="39"/>
        <v>6</v>
      </c>
      <c r="O396" s="11" t="str">
        <f t="shared" si="38"/>
        <v>Pustějovský Tomáš</v>
      </c>
      <c r="P396" s="3">
        <f t="shared" si="40"/>
        <v>6</v>
      </c>
      <c r="W396" s="34"/>
    </row>
    <row r="397" spans="1:23" x14ac:dyDescent="0.25">
      <c r="A397" s="13">
        <v>42875</v>
      </c>
      <c r="B397" s="14" t="s">
        <v>507</v>
      </c>
      <c r="C397" s="15" t="s">
        <v>108</v>
      </c>
      <c r="D397" s="15" t="s">
        <v>250</v>
      </c>
      <c r="E397" s="16" t="s">
        <v>225</v>
      </c>
      <c r="F397" s="16" t="s">
        <v>226</v>
      </c>
      <c r="G397" s="15"/>
      <c r="H397" s="14" t="s">
        <v>18</v>
      </c>
      <c r="I397" s="17" t="s">
        <v>227</v>
      </c>
      <c r="J397" s="15">
        <v>4</v>
      </c>
      <c r="K397" s="15">
        <v>0</v>
      </c>
      <c r="L397" s="15">
        <v>1</v>
      </c>
      <c r="M397" s="3">
        <f t="shared" si="37"/>
        <v>0</v>
      </c>
      <c r="N397" s="3">
        <f t="shared" si="39"/>
        <v>8</v>
      </c>
      <c r="O397" s="11" t="str">
        <f t="shared" si="38"/>
        <v>Raška Michael</v>
      </c>
      <c r="P397" s="3">
        <f t="shared" si="40"/>
        <v>8</v>
      </c>
      <c r="W397" s="34"/>
    </row>
    <row r="398" spans="1:23" x14ac:dyDescent="0.25">
      <c r="A398" s="13">
        <v>42875</v>
      </c>
      <c r="B398" s="14" t="s">
        <v>507</v>
      </c>
      <c r="C398" s="15" t="s">
        <v>108</v>
      </c>
      <c r="D398" s="15" t="s">
        <v>250</v>
      </c>
      <c r="E398" s="16" t="s">
        <v>243</v>
      </c>
      <c r="F398" s="16" t="s">
        <v>159</v>
      </c>
      <c r="G398" s="15"/>
      <c r="H398" s="14" t="s">
        <v>18</v>
      </c>
      <c r="I398" s="17" t="s">
        <v>257</v>
      </c>
      <c r="J398" s="15">
        <v>4</v>
      </c>
      <c r="K398" s="15">
        <v>0</v>
      </c>
      <c r="L398" s="15">
        <v>2</v>
      </c>
      <c r="M398" s="3">
        <f t="shared" si="37"/>
        <v>0</v>
      </c>
      <c r="N398" s="3">
        <f t="shared" si="39"/>
        <v>8</v>
      </c>
      <c r="O398" s="11" t="str">
        <f t="shared" si="38"/>
        <v>Král Jakub</v>
      </c>
      <c r="P398" s="3">
        <f t="shared" si="40"/>
        <v>8</v>
      </c>
      <c r="W398" s="34"/>
    </row>
    <row r="399" spans="1:23" x14ac:dyDescent="0.25">
      <c r="A399" s="13">
        <v>42882</v>
      </c>
      <c r="B399" s="14" t="s">
        <v>510</v>
      </c>
      <c r="C399" s="15" t="s">
        <v>54</v>
      </c>
      <c r="D399" s="15" t="s">
        <v>154</v>
      </c>
      <c r="E399" s="16" t="s">
        <v>511</v>
      </c>
      <c r="F399" s="16" t="s">
        <v>512</v>
      </c>
      <c r="G399" s="15">
        <v>1</v>
      </c>
      <c r="H399" s="14" t="s">
        <v>12</v>
      </c>
      <c r="I399" s="17" t="s">
        <v>410</v>
      </c>
      <c r="J399" s="15">
        <v>3</v>
      </c>
      <c r="K399" s="15">
        <v>0</v>
      </c>
      <c r="L399" s="15">
        <v>0</v>
      </c>
      <c r="M399" s="3">
        <f t="shared" si="37"/>
        <v>6</v>
      </c>
      <c r="N399" s="3">
        <f t="shared" si="39"/>
        <v>3</v>
      </c>
      <c r="O399" s="11" t="str">
        <f t="shared" si="38"/>
        <v>Kocmanová Lucie</v>
      </c>
      <c r="P399" s="3">
        <f t="shared" si="40"/>
        <v>9</v>
      </c>
      <c r="W399" s="34"/>
    </row>
    <row r="400" spans="1:23" x14ac:dyDescent="0.25">
      <c r="A400" s="13">
        <v>42882</v>
      </c>
      <c r="B400" s="14" t="s">
        <v>510</v>
      </c>
      <c r="C400" s="15" t="s">
        <v>54</v>
      </c>
      <c r="D400" s="15" t="s">
        <v>154</v>
      </c>
      <c r="E400" s="16" t="s">
        <v>415</v>
      </c>
      <c r="F400" s="16" t="s">
        <v>309</v>
      </c>
      <c r="G400" s="15">
        <v>1</v>
      </c>
      <c r="H400" s="14" t="s">
        <v>12</v>
      </c>
      <c r="I400" s="17" t="s">
        <v>513</v>
      </c>
      <c r="J400" s="15">
        <v>3</v>
      </c>
      <c r="K400" s="15">
        <v>0</v>
      </c>
      <c r="L400" s="15">
        <v>0</v>
      </c>
      <c r="M400" s="3">
        <f t="shared" si="37"/>
        <v>6</v>
      </c>
      <c r="N400" s="3">
        <f t="shared" si="39"/>
        <v>3</v>
      </c>
      <c r="O400" s="11" t="str">
        <f t="shared" si="38"/>
        <v>Kaszperová Kristýna</v>
      </c>
      <c r="P400" s="3">
        <f t="shared" si="40"/>
        <v>9</v>
      </c>
      <c r="W400" s="34"/>
    </row>
    <row r="401" spans="1:23" x14ac:dyDescent="0.25">
      <c r="A401" s="13">
        <v>42882</v>
      </c>
      <c r="B401" s="14" t="s">
        <v>510</v>
      </c>
      <c r="C401" s="15" t="s">
        <v>54</v>
      </c>
      <c r="D401" s="15" t="s">
        <v>154</v>
      </c>
      <c r="E401" s="16" t="s">
        <v>514</v>
      </c>
      <c r="F401" s="16" t="s">
        <v>515</v>
      </c>
      <c r="G401" s="15">
        <v>2</v>
      </c>
      <c r="H401" s="14" t="s">
        <v>12</v>
      </c>
      <c r="I401" s="17" t="s">
        <v>516</v>
      </c>
      <c r="J401" s="15">
        <v>1</v>
      </c>
      <c r="K401" s="15">
        <v>0</v>
      </c>
      <c r="L401" s="15">
        <v>1</v>
      </c>
      <c r="M401" s="3">
        <f t="shared" si="37"/>
        <v>5</v>
      </c>
      <c r="N401" s="3">
        <f t="shared" si="39"/>
        <v>1</v>
      </c>
      <c r="O401" s="11" t="str">
        <f t="shared" si="38"/>
        <v>Přichystal Leon</v>
      </c>
      <c r="P401" s="3">
        <f t="shared" si="40"/>
        <v>6</v>
      </c>
      <c r="W401" s="34"/>
    </row>
    <row r="402" spans="1:23" x14ac:dyDescent="0.25">
      <c r="A402" s="13">
        <v>42882</v>
      </c>
      <c r="B402" s="14" t="s">
        <v>510</v>
      </c>
      <c r="C402" s="15" t="s">
        <v>54</v>
      </c>
      <c r="D402" s="15" t="s">
        <v>154</v>
      </c>
      <c r="E402" s="16" t="s">
        <v>469</v>
      </c>
      <c r="F402" s="16" t="s">
        <v>470</v>
      </c>
      <c r="G402" s="15">
        <v>2</v>
      </c>
      <c r="H402" s="14" t="s">
        <v>12</v>
      </c>
      <c r="I402" s="17" t="s">
        <v>215</v>
      </c>
      <c r="J402" s="15">
        <v>0</v>
      </c>
      <c r="K402" s="15">
        <v>0</v>
      </c>
      <c r="L402" s="15">
        <v>2</v>
      </c>
      <c r="M402" s="3">
        <f t="shared" si="37"/>
        <v>5</v>
      </c>
      <c r="N402" s="3">
        <f t="shared" si="39"/>
        <v>0</v>
      </c>
      <c r="O402" s="11" t="str">
        <f t="shared" si="38"/>
        <v>Vlk František</v>
      </c>
      <c r="P402" s="3">
        <f t="shared" si="40"/>
        <v>5</v>
      </c>
      <c r="W402" s="34"/>
    </row>
    <row r="403" spans="1:23" x14ac:dyDescent="0.25">
      <c r="A403" s="13">
        <v>42882</v>
      </c>
      <c r="B403" s="14" t="s">
        <v>510</v>
      </c>
      <c r="C403" s="15" t="s">
        <v>54</v>
      </c>
      <c r="D403" s="15" t="s">
        <v>154</v>
      </c>
      <c r="E403" s="16" t="s">
        <v>517</v>
      </c>
      <c r="F403" s="16" t="s">
        <v>203</v>
      </c>
      <c r="G403" s="15">
        <v>3</v>
      </c>
      <c r="H403" s="14" t="s">
        <v>12</v>
      </c>
      <c r="I403" s="17" t="s">
        <v>518</v>
      </c>
      <c r="J403" s="15">
        <v>1</v>
      </c>
      <c r="K403" s="15">
        <v>0</v>
      </c>
      <c r="L403" s="15">
        <v>2</v>
      </c>
      <c r="M403" s="3">
        <f t="shared" si="37"/>
        <v>3</v>
      </c>
      <c r="N403" s="3">
        <f t="shared" si="39"/>
        <v>1</v>
      </c>
      <c r="O403" s="11" t="str">
        <f t="shared" si="38"/>
        <v>Mařec Tomáš</v>
      </c>
      <c r="P403" s="3">
        <f t="shared" si="40"/>
        <v>4</v>
      </c>
      <c r="W403" s="34"/>
    </row>
    <row r="404" spans="1:23" x14ac:dyDescent="0.25">
      <c r="A404" s="13">
        <v>42882</v>
      </c>
      <c r="B404" s="14" t="s">
        <v>510</v>
      </c>
      <c r="C404" s="15" t="s">
        <v>54</v>
      </c>
      <c r="D404" s="15" t="s">
        <v>154</v>
      </c>
      <c r="E404" s="16" t="s">
        <v>414</v>
      </c>
      <c r="F404" s="16" t="s">
        <v>162</v>
      </c>
      <c r="G404" s="15">
        <v>3</v>
      </c>
      <c r="H404" s="14" t="s">
        <v>12</v>
      </c>
      <c r="I404" s="17" t="s">
        <v>174</v>
      </c>
      <c r="J404" s="15">
        <v>1</v>
      </c>
      <c r="K404" s="15">
        <v>0</v>
      </c>
      <c r="L404" s="15">
        <v>2</v>
      </c>
      <c r="M404" s="3">
        <f t="shared" si="37"/>
        <v>3</v>
      </c>
      <c r="N404" s="3">
        <f t="shared" si="39"/>
        <v>1</v>
      </c>
      <c r="O404" s="11" t="str">
        <f t="shared" si="38"/>
        <v>Kulhánek Adam</v>
      </c>
      <c r="P404" s="3">
        <f t="shared" si="40"/>
        <v>4</v>
      </c>
      <c r="W404" s="34"/>
    </row>
    <row r="405" spans="1:23" x14ac:dyDescent="0.25">
      <c r="A405" s="13">
        <v>42882</v>
      </c>
      <c r="B405" s="14" t="s">
        <v>510</v>
      </c>
      <c r="C405" s="15" t="s">
        <v>54</v>
      </c>
      <c r="D405" s="15" t="s">
        <v>154</v>
      </c>
      <c r="E405" s="16" t="s">
        <v>519</v>
      </c>
      <c r="F405" s="16" t="s">
        <v>520</v>
      </c>
      <c r="G405" s="15">
        <v>4</v>
      </c>
      <c r="H405" s="14" t="s">
        <v>12</v>
      </c>
      <c r="I405" s="17" t="s">
        <v>518</v>
      </c>
      <c r="J405" s="15">
        <v>0</v>
      </c>
      <c r="K405" s="15">
        <v>0</v>
      </c>
      <c r="L405" s="15">
        <v>3</v>
      </c>
      <c r="M405" s="3">
        <f t="shared" si="37"/>
        <v>0</v>
      </c>
      <c r="N405" s="3">
        <f t="shared" si="39"/>
        <v>0</v>
      </c>
      <c r="O405" s="11" t="str">
        <f t="shared" si="38"/>
        <v>Kuluris Manolis</v>
      </c>
      <c r="P405" s="3">
        <f t="shared" si="40"/>
        <v>0</v>
      </c>
      <c r="W405" s="34"/>
    </row>
    <row r="406" spans="1:23" x14ac:dyDescent="0.25">
      <c r="A406" s="13">
        <v>42882</v>
      </c>
      <c r="B406" s="14" t="s">
        <v>510</v>
      </c>
      <c r="C406" s="15" t="s">
        <v>54</v>
      </c>
      <c r="D406" s="15" t="s">
        <v>154</v>
      </c>
      <c r="E406" s="16" t="s">
        <v>521</v>
      </c>
      <c r="F406" s="16" t="s">
        <v>211</v>
      </c>
      <c r="G406" s="15">
        <v>4</v>
      </c>
      <c r="H406" s="14" t="s">
        <v>12</v>
      </c>
      <c r="I406" s="17" t="s">
        <v>179</v>
      </c>
      <c r="J406" s="15">
        <v>0</v>
      </c>
      <c r="K406" s="15">
        <v>0</v>
      </c>
      <c r="L406" s="15">
        <v>3</v>
      </c>
      <c r="M406" s="3">
        <f t="shared" si="37"/>
        <v>0</v>
      </c>
      <c r="N406" s="3">
        <f>IF(D406="d",SUM(J406*2,K406),J406)</f>
        <v>0</v>
      </c>
      <c r="O406" s="11" t="str">
        <f>E406&amp;" "&amp;F406</f>
        <v>Blahová Alexandra</v>
      </c>
      <c r="P406" s="3">
        <f t="shared" si="40"/>
        <v>0</v>
      </c>
      <c r="W406" s="34"/>
    </row>
    <row r="407" spans="1:23" x14ac:dyDescent="0.25">
      <c r="A407" s="13">
        <v>42882</v>
      </c>
      <c r="B407" s="14" t="s">
        <v>510</v>
      </c>
      <c r="C407" s="15" t="s">
        <v>54</v>
      </c>
      <c r="D407" s="15" t="s">
        <v>154</v>
      </c>
      <c r="E407" s="16" t="s">
        <v>522</v>
      </c>
      <c r="F407" s="16" t="s">
        <v>186</v>
      </c>
      <c r="G407" s="15">
        <v>4</v>
      </c>
      <c r="H407" s="14" t="s">
        <v>12</v>
      </c>
      <c r="I407" s="17" t="s">
        <v>166</v>
      </c>
      <c r="J407" s="15">
        <v>0</v>
      </c>
      <c r="K407" s="15">
        <v>0</v>
      </c>
      <c r="L407" s="15">
        <v>3</v>
      </c>
      <c r="M407" s="3">
        <f t="shared" si="37"/>
        <v>0</v>
      </c>
      <c r="N407" s="3">
        <f>IF(D407="d",SUM(J407*2,K407),J407)</f>
        <v>0</v>
      </c>
      <c r="O407" s="11" t="str">
        <f>E407&amp;" "&amp;F407</f>
        <v>Zwilling Šimon</v>
      </c>
      <c r="P407" s="3">
        <f t="shared" si="40"/>
        <v>0</v>
      </c>
      <c r="W407" s="34"/>
    </row>
    <row r="408" spans="1:23" x14ac:dyDescent="0.25">
      <c r="A408" s="13" t="s">
        <v>530</v>
      </c>
      <c r="B408" s="14" t="s">
        <v>529</v>
      </c>
      <c r="C408" s="15" t="s">
        <v>17</v>
      </c>
      <c r="D408" s="15" t="s">
        <v>154</v>
      </c>
      <c r="E408" s="16" t="s">
        <v>167</v>
      </c>
      <c r="F408" s="16" t="s">
        <v>168</v>
      </c>
      <c r="G408" s="15" t="s">
        <v>173</v>
      </c>
      <c r="H408" s="14" t="s">
        <v>14</v>
      </c>
      <c r="I408" s="17" t="s">
        <v>331</v>
      </c>
      <c r="J408" s="15">
        <v>1</v>
      </c>
      <c r="K408" s="15">
        <v>0</v>
      </c>
      <c r="L408" s="15">
        <v>2</v>
      </c>
      <c r="M408" s="3">
        <f t="shared" si="37"/>
        <v>0</v>
      </c>
      <c r="N408" s="3">
        <f>IF(D408="d",SUM(J408*2,K408),J408)</f>
        <v>1</v>
      </c>
      <c r="O408" s="11" t="str">
        <f>E408&amp;" "&amp;F408</f>
        <v>Čebík Filip</v>
      </c>
      <c r="P408" s="3">
        <f t="shared" si="40"/>
        <v>1</v>
      </c>
      <c r="W408" s="34"/>
    </row>
    <row r="409" spans="1:23" x14ac:dyDescent="0.25">
      <c r="A409" s="13" t="s">
        <v>530</v>
      </c>
      <c r="B409" s="14" t="s">
        <v>529</v>
      </c>
      <c r="C409" s="15" t="s">
        <v>17</v>
      </c>
      <c r="D409" s="15" t="s">
        <v>154</v>
      </c>
      <c r="E409" s="16" t="s">
        <v>175</v>
      </c>
      <c r="F409" s="16" t="s">
        <v>172</v>
      </c>
      <c r="G409" s="15">
        <v>2</v>
      </c>
      <c r="H409" s="14" t="s">
        <v>14</v>
      </c>
      <c r="I409" s="17" t="s">
        <v>495</v>
      </c>
      <c r="J409" s="15">
        <v>2</v>
      </c>
      <c r="K409" s="15">
        <v>0</v>
      </c>
      <c r="L409" s="15">
        <v>1</v>
      </c>
      <c r="M409" s="3">
        <f t="shared" si="37"/>
        <v>5</v>
      </c>
      <c r="N409" s="3">
        <f>IF(D409="d",SUM(J409*2,K409),J409)</f>
        <v>2</v>
      </c>
      <c r="O409" s="11" t="str">
        <f>E409&amp;" "&amp;F409</f>
        <v>Čerchla Michal</v>
      </c>
      <c r="P409" s="3">
        <f t="shared" si="40"/>
        <v>7</v>
      </c>
      <c r="W409" s="34"/>
    </row>
    <row r="410" spans="1:23" x14ac:dyDescent="0.25">
      <c r="A410" s="13" t="s">
        <v>530</v>
      </c>
      <c r="B410" s="14" t="s">
        <v>529</v>
      </c>
      <c r="C410" s="15" t="s">
        <v>17</v>
      </c>
      <c r="D410" s="15" t="s">
        <v>154</v>
      </c>
      <c r="E410" s="16" t="s">
        <v>332</v>
      </c>
      <c r="F410" s="16" t="s">
        <v>229</v>
      </c>
      <c r="G410" s="15">
        <v>3</v>
      </c>
      <c r="H410" s="14" t="s">
        <v>83</v>
      </c>
      <c r="I410" s="17" t="s">
        <v>331</v>
      </c>
      <c r="J410" s="15">
        <v>3</v>
      </c>
      <c r="K410" s="15">
        <v>0</v>
      </c>
      <c r="L410" s="15">
        <v>1</v>
      </c>
      <c r="M410" s="3">
        <f t="shared" si="37"/>
        <v>3</v>
      </c>
      <c r="N410" s="3">
        <f t="shared" si="39"/>
        <v>3</v>
      </c>
      <c r="O410" s="11" t="str">
        <f t="shared" si="38"/>
        <v>Rodryčová Adéla</v>
      </c>
      <c r="P410" s="3">
        <f t="shared" si="40"/>
        <v>6</v>
      </c>
      <c r="W410" s="34"/>
    </row>
    <row r="411" spans="1:23" x14ac:dyDescent="0.25">
      <c r="A411" s="13" t="s">
        <v>530</v>
      </c>
      <c r="B411" s="14" t="s">
        <v>529</v>
      </c>
      <c r="C411" s="15" t="s">
        <v>17</v>
      </c>
      <c r="D411" s="15" t="s">
        <v>154</v>
      </c>
      <c r="E411" s="16" t="s">
        <v>170</v>
      </c>
      <c r="F411" s="16" t="s">
        <v>201</v>
      </c>
      <c r="G411" s="15">
        <v>1</v>
      </c>
      <c r="H411" s="14" t="s">
        <v>12</v>
      </c>
      <c r="I411" s="17" t="s">
        <v>179</v>
      </c>
      <c r="J411" s="15">
        <v>2</v>
      </c>
      <c r="K411" s="15">
        <v>0</v>
      </c>
      <c r="L411" s="15">
        <v>0</v>
      </c>
      <c r="M411" s="3">
        <f t="shared" si="37"/>
        <v>6</v>
      </c>
      <c r="N411" s="3">
        <f t="shared" si="39"/>
        <v>2</v>
      </c>
      <c r="O411" s="11" t="str">
        <f t="shared" si="38"/>
        <v>Huvar Matyáš</v>
      </c>
      <c r="P411" s="3">
        <f t="shared" si="40"/>
        <v>8</v>
      </c>
      <c r="W411" s="34"/>
    </row>
    <row r="412" spans="1:23" x14ac:dyDescent="0.25">
      <c r="A412" s="13" t="s">
        <v>530</v>
      </c>
      <c r="B412" s="14" t="s">
        <v>529</v>
      </c>
      <c r="C412" s="15" t="s">
        <v>17</v>
      </c>
      <c r="D412" s="15" t="s">
        <v>154</v>
      </c>
      <c r="E412" s="16" t="s">
        <v>170</v>
      </c>
      <c r="F412" s="16" t="s">
        <v>159</v>
      </c>
      <c r="G412" s="15">
        <v>1</v>
      </c>
      <c r="H412" s="14" t="s">
        <v>14</v>
      </c>
      <c r="I412" s="17" t="s">
        <v>495</v>
      </c>
      <c r="J412" s="15">
        <v>3</v>
      </c>
      <c r="K412" s="15">
        <v>0</v>
      </c>
      <c r="L412" s="15">
        <v>0</v>
      </c>
      <c r="M412" s="3">
        <f t="shared" si="37"/>
        <v>6</v>
      </c>
      <c r="N412" s="3">
        <f t="shared" si="39"/>
        <v>3</v>
      </c>
      <c r="O412" s="11" t="str">
        <f t="shared" si="38"/>
        <v>Huvar Jakub</v>
      </c>
      <c r="P412" s="3">
        <f t="shared" si="40"/>
        <v>9</v>
      </c>
      <c r="W412" s="34"/>
    </row>
    <row r="413" spans="1:23" x14ac:dyDescent="0.25">
      <c r="A413" s="13" t="s">
        <v>530</v>
      </c>
      <c r="B413" s="14" t="s">
        <v>529</v>
      </c>
      <c r="C413" s="15" t="s">
        <v>17</v>
      </c>
      <c r="D413" s="15" t="s">
        <v>154</v>
      </c>
      <c r="E413" s="16" t="s">
        <v>171</v>
      </c>
      <c r="F413" s="16" t="s">
        <v>172</v>
      </c>
      <c r="G413" s="15">
        <v>3</v>
      </c>
      <c r="H413" s="14" t="s">
        <v>14</v>
      </c>
      <c r="I413" s="17" t="s">
        <v>401</v>
      </c>
      <c r="J413" s="15">
        <v>3</v>
      </c>
      <c r="K413" s="15">
        <v>0</v>
      </c>
      <c r="L413" s="15">
        <v>2</v>
      </c>
      <c r="M413" s="3">
        <f t="shared" si="37"/>
        <v>3</v>
      </c>
      <c r="N413" s="3">
        <f t="shared" si="39"/>
        <v>3</v>
      </c>
      <c r="O413" s="11" t="str">
        <f t="shared" si="38"/>
        <v>Meixner Michal</v>
      </c>
      <c r="P413" s="3">
        <f t="shared" si="40"/>
        <v>6</v>
      </c>
      <c r="W413" s="34"/>
    </row>
    <row r="414" spans="1:23" x14ac:dyDescent="0.25">
      <c r="A414" s="13">
        <v>42903</v>
      </c>
      <c r="B414" s="14" t="s">
        <v>531</v>
      </c>
      <c r="C414" s="15" t="s">
        <v>54</v>
      </c>
      <c r="D414" s="15" t="s">
        <v>154</v>
      </c>
      <c r="E414" s="16" t="s">
        <v>167</v>
      </c>
      <c r="F414" s="16" t="s">
        <v>168</v>
      </c>
      <c r="G414" s="15">
        <v>9</v>
      </c>
      <c r="H414" s="14" t="s">
        <v>14</v>
      </c>
      <c r="I414" s="17" t="s">
        <v>169</v>
      </c>
      <c r="J414" s="15">
        <v>1</v>
      </c>
      <c r="K414" s="15">
        <v>0</v>
      </c>
      <c r="L414" s="15">
        <v>2</v>
      </c>
      <c r="M414" s="3">
        <f t="shared" si="37"/>
        <v>0</v>
      </c>
      <c r="N414" s="3">
        <f t="shared" si="39"/>
        <v>1</v>
      </c>
      <c r="O414" s="11" t="str">
        <f t="shared" si="38"/>
        <v>Čebík Filip</v>
      </c>
      <c r="P414" s="3">
        <f t="shared" si="40"/>
        <v>1</v>
      </c>
      <c r="W414" s="34"/>
    </row>
    <row r="415" spans="1:23" x14ac:dyDescent="0.25">
      <c r="A415" s="13">
        <v>42903</v>
      </c>
      <c r="B415" s="14" t="s">
        <v>531</v>
      </c>
      <c r="C415" s="15" t="s">
        <v>54</v>
      </c>
      <c r="D415" s="15" t="s">
        <v>154</v>
      </c>
      <c r="E415" s="16" t="s">
        <v>170</v>
      </c>
      <c r="F415" s="16" t="s">
        <v>159</v>
      </c>
      <c r="G415" s="15">
        <v>3</v>
      </c>
      <c r="H415" s="14" t="s">
        <v>14</v>
      </c>
      <c r="I415" s="17" t="s">
        <v>176</v>
      </c>
      <c r="J415" s="15">
        <v>2</v>
      </c>
      <c r="K415" s="15">
        <v>0</v>
      </c>
      <c r="L415" s="15">
        <v>1</v>
      </c>
      <c r="M415" s="3">
        <f t="shared" si="37"/>
        <v>3</v>
      </c>
      <c r="N415" s="3">
        <f t="shared" si="39"/>
        <v>2</v>
      </c>
      <c r="O415" s="11" t="str">
        <f t="shared" si="38"/>
        <v>Huvar Jakub</v>
      </c>
      <c r="P415" s="3">
        <f t="shared" si="40"/>
        <v>5</v>
      </c>
      <c r="W415" s="34"/>
    </row>
    <row r="416" spans="1:23" x14ac:dyDescent="0.25">
      <c r="A416" s="13">
        <v>42903</v>
      </c>
      <c r="B416" s="14" t="s">
        <v>531</v>
      </c>
      <c r="C416" s="15" t="s">
        <v>54</v>
      </c>
      <c r="D416" s="15" t="s">
        <v>154</v>
      </c>
      <c r="E416" s="16" t="s">
        <v>456</v>
      </c>
      <c r="F416" s="16" t="s">
        <v>532</v>
      </c>
      <c r="G416" s="15">
        <v>9</v>
      </c>
      <c r="H416" s="14" t="s">
        <v>14</v>
      </c>
      <c r="I416" s="17" t="s">
        <v>420</v>
      </c>
      <c r="J416" s="15">
        <v>0</v>
      </c>
      <c r="K416" s="15">
        <v>0</v>
      </c>
      <c r="L416" s="15">
        <v>2</v>
      </c>
      <c r="M416" s="3">
        <f t="shared" si="37"/>
        <v>0</v>
      </c>
      <c r="N416" s="3">
        <f t="shared" si="39"/>
        <v>0</v>
      </c>
      <c r="O416" s="11" t="str">
        <f t="shared" si="38"/>
        <v>Tomek David</v>
      </c>
      <c r="P416" s="3">
        <f t="shared" si="40"/>
        <v>0</v>
      </c>
      <c r="W416" s="34"/>
    </row>
    <row r="417" spans="1:23" x14ac:dyDescent="0.25">
      <c r="A417" s="13">
        <v>42903</v>
      </c>
      <c r="B417" s="14" t="s">
        <v>531</v>
      </c>
      <c r="C417" s="15" t="s">
        <v>54</v>
      </c>
      <c r="D417" s="15" t="s">
        <v>154</v>
      </c>
      <c r="E417" s="16" t="s">
        <v>180</v>
      </c>
      <c r="F417" s="16" t="s">
        <v>181</v>
      </c>
      <c r="G417" s="15">
        <v>5</v>
      </c>
      <c r="H417" s="14" t="s">
        <v>83</v>
      </c>
      <c r="I417" s="17" t="s">
        <v>236</v>
      </c>
      <c r="J417" s="15">
        <v>2</v>
      </c>
      <c r="K417" s="15">
        <v>0</v>
      </c>
      <c r="L417" s="15">
        <v>2</v>
      </c>
      <c r="M417" s="3">
        <f t="shared" si="37"/>
        <v>0</v>
      </c>
      <c r="N417" s="3">
        <f t="shared" si="39"/>
        <v>2</v>
      </c>
      <c r="O417" s="11" t="str">
        <f t="shared" si="38"/>
        <v>Kuželová Dominika</v>
      </c>
      <c r="P417" s="3">
        <f t="shared" si="40"/>
        <v>2</v>
      </c>
      <c r="W417" s="34"/>
    </row>
    <row r="418" spans="1:23" x14ac:dyDescent="0.25">
      <c r="A418" s="13">
        <v>42903</v>
      </c>
      <c r="B418" s="14" t="s">
        <v>531</v>
      </c>
      <c r="C418" s="15" t="s">
        <v>54</v>
      </c>
      <c r="D418" s="15" t="s">
        <v>154</v>
      </c>
      <c r="E418" s="16" t="s">
        <v>175</v>
      </c>
      <c r="F418" s="16" t="s">
        <v>172</v>
      </c>
      <c r="G418" s="15">
        <v>5</v>
      </c>
      <c r="H418" s="14" t="s">
        <v>14</v>
      </c>
      <c r="I418" s="17" t="s">
        <v>420</v>
      </c>
      <c r="J418" s="15">
        <v>2</v>
      </c>
      <c r="K418" s="15">
        <v>0</v>
      </c>
      <c r="L418" s="15">
        <v>2</v>
      </c>
      <c r="M418" s="3">
        <f t="shared" si="37"/>
        <v>0</v>
      </c>
      <c r="N418" s="3">
        <f t="shared" si="39"/>
        <v>2</v>
      </c>
      <c r="O418" s="11" t="str">
        <f t="shared" si="38"/>
        <v>Čerchla Michal</v>
      </c>
      <c r="P418" s="3">
        <f t="shared" si="40"/>
        <v>2</v>
      </c>
      <c r="W418" s="34"/>
    </row>
    <row r="419" spans="1:23" x14ac:dyDescent="0.25">
      <c r="A419" s="13">
        <v>42904</v>
      </c>
      <c r="B419" s="27" t="s">
        <v>533</v>
      </c>
      <c r="C419" s="15" t="s">
        <v>98</v>
      </c>
      <c r="D419" s="15" t="s">
        <v>250</v>
      </c>
      <c r="E419" s="16" t="s">
        <v>251</v>
      </c>
      <c r="F419" s="16" t="s">
        <v>203</v>
      </c>
      <c r="G419" s="15"/>
      <c r="H419" s="14" t="s">
        <v>18</v>
      </c>
      <c r="I419" s="17" t="s">
        <v>218</v>
      </c>
      <c r="J419" s="15">
        <v>1</v>
      </c>
      <c r="K419" s="15">
        <v>0</v>
      </c>
      <c r="L419" s="15">
        <v>1</v>
      </c>
      <c r="M419" s="3">
        <f t="shared" si="37"/>
        <v>0</v>
      </c>
      <c r="N419" s="3">
        <f t="shared" si="39"/>
        <v>2</v>
      </c>
      <c r="O419" s="11" t="str">
        <f t="shared" si="38"/>
        <v>Kohn Tomáš</v>
      </c>
      <c r="P419" s="3">
        <f t="shared" si="40"/>
        <v>2</v>
      </c>
      <c r="W419" s="34"/>
    </row>
    <row r="420" spans="1:23" x14ac:dyDescent="0.25">
      <c r="A420" s="13">
        <v>42895</v>
      </c>
      <c r="B420" s="14" t="s">
        <v>534</v>
      </c>
      <c r="C420" s="15" t="s">
        <v>13</v>
      </c>
      <c r="D420" s="15" t="s">
        <v>154</v>
      </c>
      <c r="E420" s="16" t="s">
        <v>237</v>
      </c>
      <c r="F420" s="16" t="s">
        <v>238</v>
      </c>
      <c r="G420" s="15">
        <v>4</v>
      </c>
      <c r="H420" s="14" t="s">
        <v>20</v>
      </c>
      <c r="I420" s="17" t="s">
        <v>182</v>
      </c>
      <c r="J420" s="15">
        <v>0</v>
      </c>
      <c r="K420" s="15">
        <v>0</v>
      </c>
      <c r="L420" s="15">
        <v>3</v>
      </c>
      <c r="M420" s="3">
        <f t="shared" si="37"/>
        <v>3</v>
      </c>
      <c r="N420" s="3">
        <f t="shared" si="39"/>
        <v>0</v>
      </c>
      <c r="O420" s="11" t="str">
        <f t="shared" si="38"/>
        <v>Kuncová Viktorie</v>
      </c>
      <c r="P420" s="3">
        <f t="shared" si="40"/>
        <v>3</v>
      </c>
      <c r="W420" s="34"/>
    </row>
    <row r="421" spans="1:23" x14ac:dyDescent="0.25">
      <c r="A421" s="13">
        <v>42895</v>
      </c>
      <c r="B421" s="14" t="s">
        <v>534</v>
      </c>
      <c r="C421" s="15" t="s">
        <v>13</v>
      </c>
      <c r="D421" s="15" t="s">
        <v>154</v>
      </c>
      <c r="E421" s="16" t="s">
        <v>321</v>
      </c>
      <c r="F421" s="16" t="s">
        <v>322</v>
      </c>
      <c r="G421" s="15">
        <v>5</v>
      </c>
      <c r="H421" s="14" t="s">
        <v>20</v>
      </c>
      <c r="I421" s="17" t="s">
        <v>212</v>
      </c>
      <c r="J421" s="15">
        <v>3</v>
      </c>
      <c r="K421" s="15">
        <v>0</v>
      </c>
      <c r="L421" s="15">
        <v>2</v>
      </c>
      <c r="M421" s="3">
        <f t="shared" si="37"/>
        <v>3</v>
      </c>
      <c r="N421" s="3">
        <f t="shared" si="39"/>
        <v>3</v>
      </c>
      <c r="O421" s="11" t="str">
        <f t="shared" si="38"/>
        <v>Šimková Nikola</v>
      </c>
      <c r="P421" s="3">
        <f t="shared" si="40"/>
        <v>6</v>
      </c>
      <c r="W421" s="34"/>
    </row>
    <row r="422" spans="1:23" x14ac:dyDescent="0.25">
      <c r="A422" s="13">
        <v>42895</v>
      </c>
      <c r="B422" s="14" t="s">
        <v>534</v>
      </c>
      <c r="C422" s="15" t="s">
        <v>13</v>
      </c>
      <c r="D422" s="15" t="s">
        <v>154</v>
      </c>
      <c r="E422" s="16" t="s">
        <v>239</v>
      </c>
      <c r="F422" s="16" t="s">
        <v>191</v>
      </c>
      <c r="G422" s="15">
        <v>5</v>
      </c>
      <c r="H422" s="14" t="s">
        <v>16</v>
      </c>
      <c r="I422" s="17" t="s">
        <v>204</v>
      </c>
      <c r="J422" s="15">
        <v>3</v>
      </c>
      <c r="K422" s="15">
        <v>0</v>
      </c>
      <c r="L422" s="15">
        <v>2</v>
      </c>
      <c r="M422" s="3">
        <f t="shared" si="37"/>
        <v>3</v>
      </c>
      <c r="N422" s="3">
        <f t="shared" si="39"/>
        <v>3</v>
      </c>
      <c r="O422" s="11" t="str">
        <f t="shared" si="38"/>
        <v>Šimek Daniel</v>
      </c>
      <c r="P422" s="3">
        <f t="shared" si="40"/>
        <v>6</v>
      </c>
      <c r="W422" s="34"/>
    </row>
    <row r="423" spans="1:23" x14ac:dyDescent="0.25">
      <c r="A423" s="13">
        <v>42895</v>
      </c>
      <c r="B423" s="14" t="s">
        <v>534</v>
      </c>
      <c r="C423" s="15" t="s">
        <v>13</v>
      </c>
      <c r="D423" s="15" t="s">
        <v>154</v>
      </c>
      <c r="E423" s="16" t="s">
        <v>231</v>
      </c>
      <c r="F423" s="16" t="s">
        <v>232</v>
      </c>
      <c r="G423" s="15">
        <v>2</v>
      </c>
      <c r="H423" s="14" t="s">
        <v>20</v>
      </c>
      <c r="I423" s="17" t="s">
        <v>233</v>
      </c>
      <c r="J423" s="15">
        <v>0</v>
      </c>
      <c r="K423" s="15">
        <v>0</v>
      </c>
      <c r="L423" s="15">
        <v>2</v>
      </c>
      <c r="M423" s="3">
        <f t="shared" si="37"/>
        <v>7</v>
      </c>
      <c r="N423" s="3">
        <f t="shared" si="39"/>
        <v>0</v>
      </c>
      <c r="O423" s="11" t="str">
        <f t="shared" si="38"/>
        <v>Ondrašíková Eva</v>
      </c>
      <c r="P423" s="3">
        <f t="shared" si="40"/>
        <v>7</v>
      </c>
      <c r="W423" s="34"/>
    </row>
    <row r="424" spans="1:23" x14ac:dyDescent="0.25">
      <c r="A424" s="13">
        <v>42895</v>
      </c>
      <c r="B424" s="14" t="s">
        <v>534</v>
      </c>
      <c r="C424" s="15" t="s">
        <v>13</v>
      </c>
      <c r="D424" s="15" t="s">
        <v>154</v>
      </c>
      <c r="E424" s="16" t="s">
        <v>171</v>
      </c>
      <c r="F424" s="16" t="s">
        <v>203</v>
      </c>
      <c r="G424" s="15">
        <v>2</v>
      </c>
      <c r="H424" s="14" t="s">
        <v>15</v>
      </c>
      <c r="I424" s="17" t="s">
        <v>174</v>
      </c>
      <c r="J424" s="15">
        <v>3</v>
      </c>
      <c r="K424" s="15">
        <v>0</v>
      </c>
      <c r="L424" s="15">
        <v>1</v>
      </c>
      <c r="M424" s="3">
        <f t="shared" si="37"/>
        <v>7</v>
      </c>
      <c r="N424" s="3">
        <f t="shared" si="39"/>
        <v>3</v>
      </c>
      <c r="O424" s="11" t="str">
        <f t="shared" si="38"/>
        <v>Meixner Tomáš</v>
      </c>
      <c r="P424" s="3">
        <f t="shared" si="40"/>
        <v>10</v>
      </c>
      <c r="W424" s="34"/>
    </row>
    <row r="425" spans="1:23" x14ac:dyDescent="0.25">
      <c r="A425" s="13">
        <v>42895</v>
      </c>
      <c r="B425" s="14" t="s">
        <v>534</v>
      </c>
      <c r="C425" s="15" t="s">
        <v>13</v>
      </c>
      <c r="D425" s="15" t="s">
        <v>154</v>
      </c>
      <c r="E425" s="16" t="s">
        <v>196</v>
      </c>
      <c r="F425" s="16" t="s">
        <v>197</v>
      </c>
      <c r="G425" s="15">
        <v>5</v>
      </c>
      <c r="H425" s="14" t="s">
        <v>15</v>
      </c>
      <c r="I425" s="17" t="s">
        <v>169</v>
      </c>
      <c r="J425" s="15">
        <v>3</v>
      </c>
      <c r="K425" s="15">
        <v>0</v>
      </c>
      <c r="L425" s="15">
        <v>2</v>
      </c>
      <c r="M425" s="3">
        <f t="shared" si="37"/>
        <v>3</v>
      </c>
      <c r="N425" s="3">
        <f t="shared" si="39"/>
        <v>3</v>
      </c>
      <c r="O425" s="11" t="str">
        <f t="shared" si="38"/>
        <v>Kunc Matěj</v>
      </c>
      <c r="P425" s="3">
        <f t="shared" si="40"/>
        <v>6</v>
      </c>
      <c r="W425" s="34"/>
    </row>
    <row r="426" spans="1:23" x14ac:dyDescent="0.25">
      <c r="A426" s="13">
        <v>42895</v>
      </c>
      <c r="B426" s="14" t="s">
        <v>534</v>
      </c>
      <c r="C426" s="15" t="s">
        <v>13</v>
      </c>
      <c r="D426" s="15" t="s">
        <v>154</v>
      </c>
      <c r="E426" s="16" t="s">
        <v>183</v>
      </c>
      <c r="F426" s="16" t="s">
        <v>184</v>
      </c>
      <c r="G426" s="15">
        <v>3</v>
      </c>
      <c r="H426" s="14" t="s">
        <v>15</v>
      </c>
      <c r="I426" s="17" t="s">
        <v>169</v>
      </c>
      <c r="J426" s="15">
        <v>5</v>
      </c>
      <c r="K426" s="15">
        <v>0</v>
      </c>
      <c r="L426" s="15">
        <v>1</v>
      </c>
      <c r="M426" s="3">
        <f t="shared" si="37"/>
        <v>5</v>
      </c>
      <c r="N426" s="3">
        <f t="shared" si="39"/>
        <v>5</v>
      </c>
      <c r="O426" s="11" t="str">
        <f t="shared" si="38"/>
        <v>Tycar Štěpán</v>
      </c>
      <c r="P426" s="3">
        <f t="shared" si="40"/>
        <v>10</v>
      </c>
      <c r="W426" s="34"/>
    </row>
    <row r="427" spans="1:23" x14ac:dyDescent="0.25">
      <c r="A427" s="13">
        <v>42895</v>
      </c>
      <c r="B427" s="14" t="s">
        <v>534</v>
      </c>
      <c r="C427" s="15" t="s">
        <v>13</v>
      </c>
      <c r="D427" s="15" t="s">
        <v>154</v>
      </c>
      <c r="E427" s="16" t="s">
        <v>185</v>
      </c>
      <c r="F427" s="16" t="s">
        <v>186</v>
      </c>
      <c r="G427" s="15">
        <v>2</v>
      </c>
      <c r="H427" s="14" t="s">
        <v>15</v>
      </c>
      <c r="I427" s="17" t="s">
        <v>176</v>
      </c>
      <c r="J427" s="15">
        <v>4</v>
      </c>
      <c r="K427" s="15">
        <v>0</v>
      </c>
      <c r="L427" s="15">
        <v>1</v>
      </c>
      <c r="M427" s="3">
        <f t="shared" si="37"/>
        <v>7</v>
      </c>
      <c r="N427" s="3">
        <f t="shared" si="39"/>
        <v>4</v>
      </c>
      <c r="O427" s="11" t="str">
        <f t="shared" si="38"/>
        <v>Křížek Šimon</v>
      </c>
      <c r="P427" s="3">
        <f t="shared" si="40"/>
        <v>11</v>
      </c>
      <c r="W427" s="34"/>
    </row>
    <row r="428" spans="1:23" x14ac:dyDescent="0.25">
      <c r="A428" s="13">
        <v>42895</v>
      </c>
      <c r="B428" s="14" t="s">
        <v>534</v>
      </c>
      <c r="C428" s="15" t="s">
        <v>13</v>
      </c>
      <c r="D428" s="15" t="s">
        <v>154</v>
      </c>
      <c r="E428" s="16" t="s">
        <v>198</v>
      </c>
      <c r="F428" s="16" t="s">
        <v>199</v>
      </c>
      <c r="G428" s="15" t="s">
        <v>173</v>
      </c>
      <c r="H428" s="14" t="s">
        <v>15</v>
      </c>
      <c r="I428" s="17" t="s">
        <v>176</v>
      </c>
      <c r="J428" s="15">
        <v>2</v>
      </c>
      <c r="K428" s="15">
        <v>0</v>
      </c>
      <c r="L428" s="15">
        <v>2</v>
      </c>
      <c r="M428" s="3">
        <f t="shared" si="37"/>
        <v>0</v>
      </c>
      <c r="N428" s="3">
        <f t="shared" si="39"/>
        <v>2</v>
      </c>
      <c r="O428" s="11" t="str">
        <f t="shared" si="38"/>
        <v>Freiwald Richard</v>
      </c>
      <c r="P428" s="3">
        <f t="shared" si="40"/>
        <v>2</v>
      </c>
      <c r="W428" s="34"/>
    </row>
    <row r="429" spans="1:23" x14ac:dyDescent="0.25">
      <c r="A429" s="13">
        <v>42895</v>
      </c>
      <c r="B429" s="14" t="s">
        <v>534</v>
      </c>
      <c r="C429" s="15" t="s">
        <v>13</v>
      </c>
      <c r="D429" s="15" t="s">
        <v>154</v>
      </c>
      <c r="E429" s="16" t="s">
        <v>213</v>
      </c>
      <c r="F429" s="16" t="s">
        <v>214</v>
      </c>
      <c r="G429" s="15">
        <v>3</v>
      </c>
      <c r="H429" s="14" t="s">
        <v>84</v>
      </c>
      <c r="I429" s="17" t="s">
        <v>182</v>
      </c>
      <c r="J429" s="15">
        <v>3</v>
      </c>
      <c r="K429" s="15">
        <v>0</v>
      </c>
      <c r="L429" s="15">
        <v>1</v>
      </c>
      <c r="M429" s="3">
        <f t="shared" si="37"/>
        <v>5</v>
      </c>
      <c r="N429" s="3">
        <f t="shared" si="39"/>
        <v>3</v>
      </c>
      <c r="O429" s="11" t="str">
        <f t="shared" si="38"/>
        <v>Václavková Tereza</v>
      </c>
      <c r="P429" s="3">
        <f t="shared" si="40"/>
        <v>8</v>
      </c>
      <c r="W429" s="34"/>
    </row>
    <row r="430" spans="1:23" x14ac:dyDescent="0.25">
      <c r="A430" s="13">
        <v>42895</v>
      </c>
      <c r="B430" s="14" t="s">
        <v>534</v>
      </c>
      <c r="C430" s="15" t="s">
        <v>13</v>
      </c>
      <c r="D430" s="15" t="s">
        <v>154</v>
      </c>
      <c r="E430" s="16" t="s">
        <v>367</v>
      </c>
      <c r="F430" s="16" t="s">
        <v>168</v>
      </c>
      <c r="G430" s="15">
        <v>1</v>
      </c>
      <c r="H430" s="14" t="s">
        <v>15</v>
      </c>
      <c r="I430" s="17" t="s">
        <v>176</v>
      </c>
      <c r="J430" s="15">
        <v>4</v>
      </c>
      <c r="K430" s="15">
        <v>0</v>
      </c>
      <c r="L430" s="15">
        <v>0</v>
      </c>
      <c r="M430" s="3">
        <f t="shared" si="37"/>
        <v>10</v>
      </c>
      <c r="N430" s="3">
        <f t="shared" si="39"/>
        <v>4</v>
      </c>
      <c r="O430" s="11" t="str">
        <f t="shared" si="38"/>
        <v>Malaczynski Filip</v>
      </c>
      <c r="P430" s="3">
        <f t="shared" si="40"/>
        <v>14</v>
      </c>
      <c r="W430" s="34"/>
    </row>
    <row r="431" spans="1:23" x14ac:dyDescent="0.25">
      <c r="A431" s="13">
        <v>42895</v>
      </c>
      <c r="B431" s="14" t="s">
        <v>534</v>
      </c>
      <c r="C431" s="15" t="s">
        <v>13</v>
      </c>
      <c r="D431" s="15" t="s">
        <v>154</v>
      </c>
      <c r="E431" s="16" t="s">
        <v>210</v>
      </c>
      <c r="F431" s="16" t="s">
        <v>211</v>
      </c>
      <c r="G431" s="15">
        <v>7</v>
      </c>
      <c r="H431" s="14" t="s">
        <v>84</v>
      </c>
      <c r="I431" s="17" t="s">
        <v>236</v>
      </c>
      <c r="J431" s="15">
        <v>1</v>
      </c>
      <c r="K431" s="15">
        <v>0</v>
      </c>
      <c r="L431" s="15">
        <v>2</v>
      </c>
      <c r="M431" s="3">
        <f t="shared" si="37"/>
        <v>2</v>
      </c>
      <c r="N431" s="3">
        <f t="shared" si="39"/>
        <v>1</v>
      </c>
      <c r="O431" s="11" t="str">
        <f t="shared" si="38"/>
        <v>Kokešová Alexandra</v>
      </c>
      <c r="P431" s="3">
        <f t="shared" si="40"/>
        <v>3</v>
      </c>
      <c r="W431" s="34"/>
    </row>
    <row r="432" spans="1:23" x14ac:dyDescent="0.25">
      <c r="A432" s="13">
        <v>42895</v>
      </c>
      <c r="B432" s="14" t="s">
        <v>534</v>
      </c>
      <c r="C432" s="15" t="s">
        <v>13</v>
      </c>
      <c r="D432" s="15" t="s">
        <v>154</v>
      </c>
      <c r="E432" s="16" t="s">
        <v>187</v>
      </c>
      <c r="F432" s="16" t="s">
        <v>188</v>
      </c>
      <c r="G432" s="15">
        <v>3</v>
      </c>
      <c r="H432" s="14" t="s">
        <v>15</v>
      </c>
      <c r="I432" s="17" t="s">
        <v>189</v>
      </c>
      <c r="J432" s="15">
        <v>2</v>
      </c>
      <c r="K432" s="15">
        <v>0</v>
      </c>
      <c r="L432" s="15">
        <v>1</v>
      </c>
      <c r="M432" s="3">
        <f t="shared" si="37"/>
        <v>5</v>
      </c>
      <c r="N432" s="3">
        <f t="shared" si="39"/>
        <v>2</v>
      </c>
      <c r="O432" s="11" t="str">
        <f t="shared" si="38"/>
        <v>Motyka Dominik</v>
      </c>
      <c r="P432" s="3">
        <f t="shared" si="40"/>
        <v>7</v>
      </c>
      <c r="W432" s="34"/>
    </row>
    <row r="433" spans="1:23" x14ac:dyDescent="0.25">
      <c r="A433" s="13">
        <v>42895</v>
      </c>
      <c r="B433" s="14" t="s">
        <v>534</v>
      </c>
      <c r="C433" s="15" t="s">
        <v>13</v>
      </c>
      <c r="D433" s="15" t="s">
        <v>154</v>
      </c>
      <c r="E433" s="16" t="s">
        <v>205</v>
      </c>
      <c r="F433" s="16" t="s">
        <v>206</v>
      </c>
      <c r="G433" s="15">
        <v>3</v>
      </c>
      <c r="H433" s="14" t="s">
        <v>84</v>
      </c>
      <c r="I433" s="17" t="s">
        <v>207</v>
      </c>
      <c r="J433" s="15">
        <v>3</v>
      </c>
      <c r="K433" s="15">
        <v>0</v>
      </c>
      <c r="L433" s="15">
        <v>2</v>
      </c>
      <c r="M433" s="3">
        <f t="shared" si="37"/>
        <v>5</v>
      </c>
      <c r="N433" s="3">
        <f t="shared" si="39"/>
        <v>3</v>
      </c>
      <c r="O433" s="11" t="str">
        <f t="shared" si="38"/>
        <v>Čerchlová Markéta</v>
      </c>
      <c r="P433" s="3">
        <f t="shared" si="40"/>
        <v>8</v>
      </c>
      <c r="W433" s="34"/>
    </row>
    <row r="434" spans="1:23" x14ac:dyDescent="0.25">
      <c r="A434" s="13">
        <v>42903</v>
      </c>
      <c r="B434" s="14" t="s">
        <v>535</v>
      </c>
      <c r="C434" s="15" t="s">
        <v>54</v>
      </c>
      <c r="D434" s="15" t="s">
        <v>154</v>
      </c>
      <c r="E434" s="16" t="s">
        <v>196</v>
      </c>
      <c r="F434" s="16" t="s">
        <v>197</v>
      </c>
      <c r="G434" s="15">
        <v>5</v>
      </c>
      <c r="H434" s="14" t="s">
        <v>15</v>
      </c>
      <c r="I434" s="17" t="s">
        <v>169</v>
      </c>
      <c r="J434" s="15">
        <v>2</v>
      </c>
      <c r="K434" s="15">
        <v>0</v>
      </c>
      <c r="L434" s="15">
        <v>2</v>
      </c>
      <c r="M434" s="3">
        <f t="shared" si="37"/>
        <v>0</v>
      </c>
      <c r="N434" s="3">
        <f t="shared" si="39"/>
        <v>2</v>
      </c>
      <c r="O434" s="11" t="str">
        <f t="shared" si="38"/>
        <v>Kunc Matěj</v>
      </c>
      <c r="P434" s="3">
        <f t="shared" si="40"/>
        <v>2</v>
      </c>
      <c r="W434" s="34"/>
    </row>
    <row r="435" spans="1:23" x14ac:dyDescent="0.25">
      <c r="A435" s="13">
        <v>42903</v>
      </c>
      <c r="B435" s="14" t="s">
        <v>535</v>
      </c>
      <c r="C435" s="15" t="s">
        <v>54</v>
      </c>
      <c r="D435" s="15" t="s">
        <v>154</v>
      </c>
      <c r="E435" s="16" t="s">
        <v>194</v>
      </c>
      <c r="F435" s="16" t="s">
        <v>195</v>
      </c>
      <c r="G435" s="15" t="s">
        <v>173</v>
      </c>
      <c r="H435" s="14" t="s">
        <v>15</v>
      </c>
      <c r="I435" s="17" t="s">
        <v>176</v>
      </c>
      <c r="J435" s="15">
        <v>0</v>
      </c>
      <c r="K435" s="15">
        <v>0</v>
      </c>
      <c r="L435" s="15">
        <v>1</v>
      </c>
      <c r="M435" s="3">
        <f t="shared" si="37"/>
        <v>0</v>
      </c>
      <c r="N435" s="3">
        <f t="shared" si="39"/>
        <v>0</v>
      </c>
      <c r="O435" s="11" t="str">
        <f t="shared" si="38"/>
        <v>Lindovský Jiří</v>
      </c>
      <c r="P435" s="3">
        <f t="shared" si="40"/>
        <v>0</v>
      </c>
      <c r="W435" s="34"/>
    </row>
    <row r="436" spans="1:23" x14ac:dyDescent="0.25">
      <c r="A436" s="13">
        <v>42903</v>
      </c>
      <c r="B436" s="14" t="s">
        <v>535</v>
      </c>
      <c r="C436" s="15" t="s">
        <v>54</v>
      </c>
      <c r="D436" s="15" t="s">
        <v>154</v>
      </c>
      <c r="E436" s="16" t="s">
        <v>183</v>
      </c>
      <c r="F436" s="16" t="s">
        <v>184</v>
      </c>
      <c r="G436" s="15">
        <v>2</v>
      </c>
      <c r="H436" s="14" t="s">
        <v>15</v>
      </c>
      <c r="I436" s="17" t="s">
        <v>176</v>
      </c>
      <c r="J436" s="15">
        <v>4</v>
      </c>
      <c r="K436" s="15">
        <v>0</v>
      </c>
      <c r="L436" s="15">
        <v>1</v>
      </c>
      <c r="M436" s="3">
        <f t="shared" si="37"/>
        <v>5</v>
      </c>
      <c r="N436" s="3">
        <f t="shared" si="39"/>
        <v>4</v>
      </c>
      <c r="O436" s="11" t="str">
        <f t="shared" si="38"/>
        <v>Tycar Štěpán</v>
      </c>
      <c r="P436" s="3">
        <f t="shared" si="40"/>
        <v>9</v>
      </c>
      <c r="W436" s="34"/>
    </row>
    <row r="437" spans="1:23" x14ac:dyDescent="0.25">
      <c r="A437" s="13">
        <v>42903</v>
      </c>
      <c r="B437" s="14" t="s">
        <v>535</v>
      </c>
      <c r="C437" s="15" t="s">
        <v>54</v>
      </c>
      <c r="D437" s="15" t="s">
        <v>154</v>
      </c>
      <c r="E437" s="16" t="s">
        <v>198</v>
      </c>
      <c r="F437" s="16" t="s">
        <v>199</v>
      </c>
      <c r="G437" s="15" t="s">
        <v>173</v>
      </c>
      <c r="H437" s="14" t="s">
        <v>15</v>
      </c>
      <c r="I437" s="17" t="s">
        <v>176</v>
      </c>
      <c r="J437" s="15">
        <v>0</v>
      </c>
      <c r="K437" s="15">
        <v>0</v>
      </c>
      <c r="L437" s="15">
        <v>1</v>
      </c>
      <c r="M437" s="3">
        <f t="shared" si="37"/>
        <v>0</v>
      </c>
      <c r="N437" s="3">
        <f t="shared" si="39"/>
        <v>0</v>
      </c>
      <c r="O437" s="11" t="str">
        <f t="shared" si="38"/>
        <v>Freiwald Richard</v>
      </c>
      <c r="P437" s="3">
        <f t="shared" si="40"/>
        <v>0</v>
      </c>
      <c r="W437" s="34"/>
    </row>
    <row r="438" spans="1:23" x14ac:dyDescent="0.25">
      <c r="A438" s="13">
        <v>42903</v>
      </c>
      <c r="B438" s="14" t="s">
        <v>535</v>
      </c>
      <c r="C438" s="15" t="s">
        <v>54</v>
      </c>
      <c r="D438" s="15" t="s">
        <v>154</v>
      </c>
      <c r="E438" s="16" t="s">
        <v>367</v>
      </c>
      <c r="F438" s="16" t="s">
        <v>168</v>
      </c>
      <c r="G438" s="15">
        <v>5</v>
      </c>
      <c r="H438" s="14" t="s">
        <v>15</v>
      </c>
      <c r="I438" s="17" t="s">
        <v>176</v>
      </c>
      <c r="J438" s="15">
        <v>3</v>
      </c>
      <c r="K438" s="15">
        <v>0</v>
      </c>
      <c r="L438" s="15">
        <v>2</v>
      </c>
      <c r="M438" s="3">
        <f t="shared" si="37"/>
        <v>0</v>
      </c>
      <c r="N438" s="3">
        <f t="shared" si="39"/>
        <v>3</v>
      </c>
      <c r="O438" s="11" t="str">
        <f t="shared" si="38"/>
        <v>Malaczynski Filip</v>
      </c>
      <c r="P438" s="3">
        <f t="shared" si="40"/>
        <v>3</v>
      </c>
      <c r="W438" s="34"/>
    </row>
    <row r="439" spans="1:23" x14ac:dyDescent="0.25">
      <c r="A439" s="13">
        <v>42903</v>
      </c>
      <c r="B439" s="14" t="s">
        <v>535</v>
      </c>
      <c r="C439" s="15" t="s">
        <v>54</v>
      </c>
      <c r="D439" s="15" t="s">
        <v>154</v>
      </c>
      <c r="E439" s="16" t="s">
        <v>213</v>
      </c>
      <c r="F439" s="16" t="s">
        <v>214</v>
      </c>
      <c r="G439" s="15">
        <v>3</v>
      </c>
      <c r="H439" s="14" t="s">
        <v>84</v>
      </c>
      <c r="I439" s="17" t="s">
        <v>182</v>
      </c>
      <c r="J439" s="15">
        <v>3</v>
      </c>
      <c r="K439" s="15">
        <v>0</v>
      </c>
      <c r="L439" s="15">
        <v>1</v>
      </c>
      <c r="M439" s="3">
        <f t="shared" si="37"/>
        <v>3</v>
      </c>
      <c r="N439" s="3">
        <f t="shared" si="39"/>
        <v>3</v>
      </c>
      <c r="O439" s="11" t="str">
        <f t="shared" si="38"/>
        <v>Václavková Tereza</v>
      </c>
      <c r="P439" s="3">
        <f t="shared" si="40"/>
        <v>6</v>
      </c>
      <c r="W439" s="34"/>
    </row>
    <row r="440" spans="1:23" x14ac:dyDescent="0.25">
      <c r="A440" s="13">
        <v>42903</v>
      </c>
      <c r="B440" s="14" t="s">
        <v>535</v>
      </c>
      <c r="C440" s="15" t="s">
        <v>54</v>
      </c>
      <c r="D440" s="15" t="s">
        <v>154</v>
      </c>
      <c r="E440" s="16" t="s">
        <v>210</v>
      </c>
      <c r="F440" s="16" t="s">
        <v>211</v>
      </c>
      <c r="G440" s="15" t="s">
        <v>173</v>
      </c>
      <c r="H440" s="14" t="s">
        <v>84</v>
      </c>
      <c r="I440" s="17" t="s">
        <v>236</v>
      </c>
      <c r="J440" s="15">
        <v>0</v>
      </c>
      <c r="K440" s="15">
        <v>0</v>
      </c>
      <c r="L440" s="15">
        <v>1</v>
      </c>
      <c r="M440" s="3">
        <f t="shared" si="37"/>
        <v>0</v>
      </c>
      <c r="N440" s="3">
        <f t="shared" si="39"/>
        <v>0</v>
      </c>
      <c r="O440" s="11" t="str">
        <f t="shared" si="38"/>
        <v>Kokešová Alexandra</v>
      </c>
      <c r="P440" s="3">
        <f t="shared" si="40"/>
        <v>0</v>
      </c>
      <c r="W440" s="34"/>
    </row>
    <row r="441" spans="1:23" x14ac:dyDescent="0.25">
      <c r="A441" s="13">
        <v>42903</v>
      </c>
      <c r="B441" s="14" t="s">
        <v>535</v>
      </c>
      <c r="C441" s="15" t="s">
        <v>54</v>
      </c>
      <c r="D441" s="15" t="s">
        <v>154</v>
      </c>
      <c r="E441" s="16" t="s">
        <v>187</v>
      </c>
      <c r="F441" s="16" t="s">
        <v>188</v>
      </c>
      <c r="G441" s="15">
        <v>2</v>
      </c>
      <c r="H441" s="14" t="s">
        <v>15</v>
      </c>
      <c r="I441" s="17" t="s">
        <v>189</v>
      </c>
      <c r="J441" s="15">
        <v>3</v>
      </c>
      <c r="K441" s="15">
        <v>0</v>
      </c>
      <c r="L441" s="15">
        <v>1</v>
      </c>
      <c r="M441" s="3">
        <f t="shared" si="37"/>
        <v>5</v>
      </c>
      <c r="N441" s="3">
        <f t="shared" si="39"/>
        <v>3</v>
      </c>
      <c r="O441" s="11" t="str">
        <f t="shared" si="38"/>
        <v>Motyka Dominik</v>
      </c>
      <c r="P441" s="3">
        <f t="shared" si="40"/>
        <v>8</v>
      </c>
      <c r="W441" s="34"/>
    </row>
    <row r="442" spans="1:23" x14ac:dyDescent="0.25">
      <c r="A442" s="13">
        <v>42903</v>
      </c>
      <c r="B442" s="14" t="s">
        <v>535</v>
      </c>
      <c r="C442" s="15" t="s">
        <v>54</v>
      </c>
      <c r="D442" s="15" t="s">
        <v>154</v>
      </c>
      <c r="E442" s="16" t="s">
        <v>205</v>
      </c>
      <c r="F442" s="16" t="s">
        <v>206</v>
      </c>
      <c r="G442" s="15">
        <v>3</v>
      </c>
      <c r="H442" s="14" t="s">
        <v>84</v>
      </c>
      <c r="I442" s="17" t="s">
        <v>207</v>
      </c>
      <c r="J442" s="15">
        <v>2</v>
      </c>
      <c r="K442" s="15">
        <v>0</v>
      </c>
      <c r="L442" s="15">
        <v>1</v>
      </c>
      <c r="M442" s="3">
        <f t="shared" si="37"/>
        <v>3</v>
      </c>
      <c r="N442" s="3">
        <f t="shared" si="39"/>
        <v>2</v>
      </c>
      <c r="O442" s="11" t="str">
        <f t="shared" si="38"/>
        <v>Čerchlová Markéta</v>
      </c>
      <c r="P442" s="3">
        <f t="shared" si="40"/>
        <v>5</v>
      </c>
      <c r="W442" s="34"/>
    </row>
    <row r="443" spans="1:23" x14ac:dyDescent="0.25">
      <c r="A443" s="13">
        <v>42903</v>
      </c>
      <c r="B443" s="14" t="s">
        <v>536</v>
      </c>
      <c r="C443" s="15" t="s">
        <v>147</v>
      </c>
      <c r="D443" s="15" t="s">
        <v>250</v>
      </c>
      <c r="E443" s="16" t="s">
        <v>251</v>
      </c>
      <c r="F443" s="16" t="s">
        <v>252</v>
      </c>
      <c r="G443" s="15"/>
      <c r="H443" s="14" t="s">
        <v>18</v>
      </c>
      <c r="I443" s="17" t="s">
        <v>218</v>
      </c>
      <c r="J443" s="15">
        <v>3</v>
      </c>
      <c r="K443" s="15">
        <v>0</v>
      </c>
      <c r="L443" s="15">
        <v>1</v>
      </c>
      <c r="M443" s="3">
        <f t="shared" si="37"/>
        <v>0</v>
      </c>
      <c r="N443" s="3">
        <f t="shared" si="39"/>
        <v>6</v>
      </c>
      <c r="O443" s="11" t="str">
        <f t="shared" si="38"/>
        <v>Kohn Pavel</v>
      </c>
      <c r="P443" s="3">
        <f t="shared" si="40"/>
        <v>6</v>
      </c>
      <c r="W443" s="34"/>
    </row>
    <row r="444" spans="1:23" x14ac:dyDescent="0.25">
      <c r="A444" s="13">
        <v>42903</v>
      </c>
      <c r="B444" s="14" t="s">
        <v>536</v>
      </c>
      <c r="C444" s="15" t="s">
        <v>147</v>
      </c>
      <c r="D444" s="15" t="s">
        <v>250</v>
      </c>
      <c r="E444" s="16" t="s">
        <v>310</v>
      </c>
      <c r="F444" s="16" t="s">
        <v>195</v>
      </c>
      <c r="G444" s="15"/>
      <c r="H444" s="14" t="s">
        <v>18</v>
      </c>
      <c r="I444" s="17" t="s">
        <v>224</v>
      </c>
      <c r="J444" s="15">
        <v>3</v>
      </c>
      <c r="K444" s="15">
        <v>0</v>
      </c>
      <c r="L444" s="15">
        <v>1</v>
      </c>
      <c r="M444" s="3">
        <f t="shared" si="37"/>
        <v>0</v>
      </c>
      <c r="N444" s="3">
        <f t="shared" si="39"/>
        <v>6</v>
      </c>
      <c r="O444" s="11" t="str">
        <f t="shared" si="38"/>
        <v>Svoboda Jiří</v>
      </c>
      <c r="P444" s="3">
        <f t="shared" si="40"/>
        <v>6</v>
      </c>
      <c r="W444" s="34"/>
    </row>
    <row r="445" spans="1:23" x14ac:dyDescent="0.25">
      <c r="A445" s="13">
        <v>42903</v>
      </c>
      <c r="B445" s="14" t="s">
        <v>536</v>
      </c>
      <c r="C445" s="15" t="s">
        <v>147</v>
      </c>
      <c r="D445" s="15" t="s">
        <v>250</v>
      </c>
      <c r="E445" s="16" t="s">
        <v>223</v>
      </c>
      <c r="F445" s="16" t="s">
        <v>203</v>
      </c>
      <c r="G445" s="15"/>
      <c r="H445" s="14" t="s">
        <v>18</v>
      </c>
      <c r="I445" s="17" t="s">
        <v>224</v>
      </c>
      <c r="J445" s="15">
        <v>2</v>
      </c>
      <c r="K445" s="15">
        <v>0</v>
      </c>
      <c r="L445" s="15">
        <v>1</v>
      </c>
      <c r="M445" s="3">
        <f t="shared" si="37"/>
        <v>0</v>
      </c>
      <c r="N445" s="3">
        <f t="shared" si="39"/>
        <v>4</v>
      </c>
      <c r="O445" s="11" t="str">
        <f t="shared" si="38"/>
        <v>Pustějovský Tomáš</v>
      </c>
      <c r="P445" s="3">
        <f t="shared" si="40"/>
        <v>4</v>
      </c>
      <c r="W445" s="34"/>
    </row>
    <row r="446" spans="1:23" x14ac:dyDescent="0.25">
      <c r="A446" s="13">
        <v>42903</v>
      </c>
      <c r="B446" s="14" t="s">
        <v>536</v>
      </c>
      <c r="C446" s="15" t="s">
        <v>147</v>
      </c>
      <c r="D446" s="15" t="s">
        <v>250</v>
      </c>
      <c r="E446" s="16" t="s">
        <v>225</v>
      </c>
      <c r="F446" s="16" t="s">
        <v>226</v>
      </c>
      <c r="G446" s="15"/>
      <c r="H446" s="14" t="s">
        <v>18</v>
      </c>
      <c r="I446" s="17" t="s">
        <v>227</v>
      </c>
      <c r="J446" s="15">
        <v>0</v>
      </c>
      <c r="K446" s="15">
        <v>0</v>
      </c>
      <c r="L446" s="15">
        <v>2</v>
      </c>
      <c r="M446" s="3">
        <f t="shared" si="37"/>
        <v>0</v>
      </c>
      <c r="N446" s="3">
        <f t="shared" si="39"/>
        <v>0</v>
      </c>
      <c r="O446" s="11" t="str">
        <f t="shared" si="38"/>
        <v>Raška Michael</v>
      </c>
      <c r="P446" s="3">
        <f t="shared" si="40"/>
        <v>0</v>
      </c>
      <c r="W446" s="34"/>
    </row>
    <row r="447" spans="1:23" x14ac:dyDescent="0.25">
      <c r="A447" s="13">
        <v>42903</v>
      </c>
      <c r="B447" s="14" t="s">
        <v>536</v>
      </c>
      <c r="C447" s="15" t="s">
        <v>147</v>
      </c>
      <c r="D447" s="15" t="s">
        <v>250</v>
      </c>
      <c r="E447" s="16" t="s">
        <v>243</v>
      </c>
      <c r="F447" s="16" t="s">
        <v>159</v>
      </c>
      <c r="G447" s="15"/>
      <c r="H447" s="14" t="s">
        <v>18</v>
      </c>
      <c r="I447" s="17" t="s">
        <v>257</v>
      </c>
      <c r="J447" s="15">
        <v>0</v>
      </c>
      <c r="K447" s="15">
        <v>0</v>
      </c>
      <c r="L447" s="15">
        <v>2</v>
      </c>
      <c r="M447" s="3">
        <f t="shared" si="37"/>
        <v>0</v>
      </c>
      <c r="N447" s="3">
        <f t="shared" si="39"/>
        <v>0</v>
      </c>
      <c r="O447" s="11" t="str">
        <f t="shared" si="38"/>
        <v>Král Jakub</v>
      </c>
      <c r="P447" s="3">
        <f t="shared" si="40"/>
        <v>0</v>
      </c>
      <c r="W447" s="34"/>
    </row>
    <row r="448" spans="1:23" x14ac:dyDescent="0.25">
      <c r="A448" s="13">
        <v>42875</v>
      </c>
      <c r="B448" s="31" t="s">
        <v>538</v>
      </c>
      <c r="C448" s="15" t="s">
        <v>78</v>
      </c>
      <c r="D448" s="15" t="s">
        <v>154</v>
      </c>
      <c r="E448" s="16" t="s">
        <v>239</v>
      </c>
      <c r="F448" s="16" t="s">
        <v>191</v>
      </c>
      <c r="G448" s="15" t="s">
        <v>173</v>
      </c>
      <c r="H448" s="14" t="s">
        <v>16</v>
      </c>
      <c r="I448" s="17" t="s">
        <v>353</v>
      </c>
      <c r="J448" s="15">
        <v>1</v>
      </c>
      <c r="K448" s="15">
        <v>0</v>
      </c>
      <c r="L448" s="15">
        <v>1</v>
      </c>
      <c r="M448" s="3">
        <f t="shared" si="37"/>
        <v>0</v>
      </c>
      <c r="N448" s="3">
        <f t="shared" si="39"/>
        <v>1</v>
      </c>
      <c r="O448" s="11" t="str">
        <f t="shared" si="38"/>
        <v>Šimek Daniel</v>
      </c>
      <c r="P448" s="3">
        <f t="shared" si="40"/>
        <v>1</v>
      </c>
      <c r="W448" s="34"/>
    </row>
    <row r="449" spans="1:23" x14ac:dyDescent="0.25">
      <c r="A449" s="13">
        <v>42875</v>
      </c>
      <c r="B449" s="31" t="s">
        <v>538</v>
      </c>
      <c r="C449" s="15" t="s">
        <v>78</v>
      </c>
      <c r="D449" s="15" t="s">
        <v>154</v>
      </c>
      <c r="E449" s="16" t="s">
        <v>228</v>
      </c>
      <c r="F449" s="16" t="s">
        <v>229</v>
      </c>
      <c r="G449" s="15" t="s">
        <v>173</v>
      </c>
      <c r="H449" s="14" t="s">
        <v>20</v>
      </c>
      <c r="I449" s="17" t="s">
        <v>230</v>
      </c>
      <c r="J449" s="15">
        <v>0</v>
      </c>
      <c r="K449" s="15">
        <v>0</v>
      </c>
      <c r="L449" s="15">
        <v>1</v>
      </c>
      <c r="M449" s="3">
        <f t="shared" si="37"/>
        <v>0</v>
      </c>
      <c r="N449" s="3">
        <f t="shared" si="39"/>
        <v>0</v>
      </c>
      <c r="O449" s="11" t="str">
        <f t="shared" si="38"/>
        <v>Martínková Adéla</v>
      </c>
      <c r="P449" s="3">
        <f t="shared" si="40"/>
        <v>0</v>
      </c>
      <c r="W449" s="34"/>
    </row>
    <row r="450" spans="1:23" x14ac:dyDescent="0.25">
      <c r="A450" s="13">
        <v>42875</v>
      </c>
      <c r="B450" s="31" t="s">
        <v>538</v>
      </c>
      <c r="C450" s="15" t="s">
        <v>78</v>
      </c>
      <c r="D450" s="15" t="s">
        <v>154</v>
      </c>
      <c r="E450" s="16" t="s">
        <v>242</v>
      </c>
      <c r="F450" s="16" t="s">
        <v>197</v>
      </c>
      <c r="G450" s="15" t="s">
        <v>173</v>
      </c>
      <c r="H450" s="14" t="s">
        <v>16</v>
      </c>
      <c r="I450" s="17" t="s">
        <v>241</v>
      </c>
      <c r="J450" s="15">
        <v>0</v>
      </c>
      <c r="K450" s="15">
        <v>0</v>
      </c>
      <c r="L450" s="15">
        <v>1</v>
      </c>
      <c r="M450" s="3">
        <f t="shared" ref="M450:M513" si="41">IF(ISNA(VLOOKUP(C450&amp;G450,$V$3:$W$92,2,FALSE)),0,VLOOKUP(C450&amp;G450,$V$3:$W$92,2,FALSE))</f>
        <v>0</v>
      </c>
      <c r="N450" s="3">
        <f t="shared" si="39"/>
        <v>0</v>
      </c>
      <c r="O450" s="11" t="str">
        <f t="shared" ref="O450:O513" si="42">E450&amp;" "&amp;F450</f>
        <v>Silvestr Matěj</v>
      </c>
      <c r="P450" s="3">
        <f t="shared" si="40"/>
        <v>0</v>
      </c>
      <c r="W450" s="34"/>
    </row>
    <row r="451" spans="1:23" x14ac:dyDescent="0.25">
      <c r="A451" s="13">
        <v>42875</v>
      </c>
      <c r="B451" s="31" t="s">
        <v>538</v>
      </c>
      <c r="C451" s="15" t="s">
        <v>78</v>
      </c>
      <c r="D451" s="15" t="s">
        <v>154</v>
      </c>
      <c r="E451" s="16" t="s">
        <v>240</v>
      </c>
      <c r="F451" s="16" t="s">
        <v>222</v>
      </c>
      <c r="G451" s="15" t="s">
        <v>173</v>
      </c>
      <c r="H451" s="14" t="s">
        <v>16</v>
      </c>
      <c r="I451" s="17" t="s">
        <v>241</v>
      </c>
      <c r="J451" s="15">
        <v>0</v>
      </c>
      <c r="K451" s="15">
        <v>0</v>
      </c>
      <c r="L451" s="15">
        <v>1</v>
      </c>
      <c r="M451" s="3">
        <f t="shared" si="41"/>
        <v>0</v>
      </c>
      <c r="N451" s="3">
        <f t="shared" ref="N451:N514" si="43">IF(D451="d",SUM(J451*2,K451),J451)</f>
        <v>0</v>
      </c>
      <c r="O451" s="11" t="str">
        <f t="shared" si="42"/>
        <v>Chlopčík Ondřej</v>
      </c>
      <c r="P451" s="3">
        <f t="shared" ref="P451:P514" si="44">SUM(M451,N451)</f>
        <v>0</v>
      </c>
      <c r="W451" s="34"/>
    </row>
    <row r="452" spans="1:23" x14ac:dyDescent="0.25">
      <c r="A452" s="13">
        <v>42885</v>
      </c>
      <c r="B452" s="14" t="s">
        <v>539</v>
      </c>
      <c r="C452" s="15" t="s">
        <v>17</v>
      </c>
      <c r="D452" s="15" t="s">
        <v>154</v>
      </c>
      <c r="E452" s="16" t="s">
        <v>540</v>
      </c>
      <c r="F452" s="16" t="s">
        <v>193</v>
      </c>
      <c r="G452" s="15">
        <v>3</v>
      </c>
      <c r="H452" s="14" t="s">
        <v>12</v>
      </c>
      <c r="I452" s="17" t="s">
        <v>163</v>
      </c>
      <c r="J452" s="15">
        <v>0</v>
      </c>
      <c r="K452" s="15">
        <v>0</v>
      </c>
      <c r="L452" s="15">
        <v>2</v>
      </c>
      <c r="M452" s="3">
        <f t="shared" si="41"/>
        <v>3</v>
      </c>
      <c r="N452" s="3">
        <f t="shared" si="43"/>
        <v>0</v>
      </c>
      <c r="O452" s="11" t="str">
        <f t="shared" si="42"/>
        <v>Stark Vojtěch</v>
      </c>
      <c r="P452" s="3">
        <f t="shared" si="44"/>
        <v>3</v>
      </c>
      <c r="W452" s="34"/>
    </row>
    <row r="453" spans="1:23" x14ac:dyDescent="0.25">
      <c r="A453" s="13">
        <v>42885</v>
      </c>
      <c r="B453" s="14" t="s">
        <v>539</v>
      </c>
      <c r="C453" s="15" t="s">
        <v>17</v>
      </c>
      <c r="D453" s="15" t="s">
        <v>154</v>
      </c>
      <c r="E453" s="16" t="s">
        <v>170</v>
      </c>
      <c r="F453" s="16" t="s">
        <v>201</v>
      </c>
      <c r="G453" s="15">
        <v>1</v>
      </c>
      <c r="H453" s="14" t="s">
        <v>12</v>
      </c>
      <c r="I453" s="17" t="s">
        <v>163</v>
      </c>
      <c r="J453" s="15">
        <v>2</v>
      </c>
      <c r="K453" s="15">
        <v>0</v>
      </c>
      <c r="L453" s="15">
        <v>0</v>
      </c>
      <c r="M453" s="3">
        <f t="shared" si="41"/>
        <v>6</v>
      </c>
      <c r="N453" s="3">
        <f t="shared" si="43"/>
        <v>2</v>
      </c>
      <c r="O453" s="11" t="str">
        <f t="shared" si="42"/>
        <v>Huvar Matyáš</v>
      </c>
      <c r="P453" s="3">
        <f t="shared" si="44"/>
        <v>8</v>
      </c>
      <c r="W453" s="34"/>
    </row>
    <row r="454" spans="1:23" x14ac:dyDescent="0.25">
      <c r="A454" s="13">
        <v>42885</v>
      </c>
      <c r="B454" s="14" t="s">
        <v>539</v>
      </c>
      <c r="C454" s="15" t="s">
        <v>17</v>
      </c>
      <c r="D454" s="15" t="s">
        <v>154</v>
      </c>
      <c r="E454" s="16" t="s">
        <v>541</v>
      </c>
      <c r="F454" s="16" t="s">
        <v>214</v>
      </c>
      <c r="G454" s="15">
        <v>3</v>
      </c>
      <c r="H454" s="14" t="s">
        <v>12</v>
      </c>
      <c r="I454" s="17" t="s">
        <v>157</v>
      </c>
      <c r="J454" s="15">
        <v>0</v>
      </c>
      <c r="K454" s="15">
        <v>0</v>
      </c>
      <c r="L454" s="15">
        <v>2</v>
      </c>
      <c r="M454" s="3">
        <f t="shared" si="41"/>
        <v>3</v>
      </c>
      <c r="N454" s="3">
        <f t="shared" si="43"/>
        <v>0</v>
      </c>
      <c r="O454" s="11" t="str">
        <f t="shared" si="42"/>
        <v>Slováková Tereza</v>
      </c>
      <c r="P454" s="3">
        <f t="shared" si="44"/>
        <v>3</v>
      </c>
      <c r="W454" s="34"/>
    </row>
    <row r="455" spans="1:23" x14ac:dyDescent="0.25">
      <c r="A455" s="13">
        <v>42885</v>
      </c>
      <c r="B455" s="14" t="s">
        <v>539</v>
      </c>
      <c r="C455" s="15" t="s">
        <v>17</v>
      </c>
      <c r="D455" s="15" t="s">
        <v>154</v>
      </c>
      <c r="E455" s="16" t="s">
        <v>220</v>
      </c>
      <c r="F455" s="16" t="s">
        <v>191</v>
      </c>
      <c r="G455" s="15" t="s">
        <v>173</v>
      </c>
      <c r="H455" s="14" t="s">
        <v>12</v>
      </c>
      <c r="I455" s="17" t="s">
        <v>417</v>
      </c>
      <c r="J455" s="15">
        <v>0</v>
      </c>
      <c r="K455" s="15">
        <v>0</v>
      </c>
      <c r="L455" s="15">
        <v>2</v>
      </c>
      <c r="M455" s="3">
        <f t="shared" si="41"/>
        <v>0</v>
      </c>
      <c r="N455" s="3">
        <f t="shared" si="43"/>
        <v>0</v>
      </c>
      <c r="O455" s="11" t="str">
        <f t="shared" si="42"/>
        <v>Lukáš Daniel</v>
      </c>
      <c r="P455" s="3">
        <f t="shared" si="44"/>
        <v>0</v>
      </c>
      <c r="W455" s="34"/>
    </row>
    <row r="456" spans="1:23" x14ac:dyDescent="0.25">
      <c r="A456" s="13">
        <v>42885</v>
      </c>
      <c r="B456" s="14" t="s">
        <v>539</v>
      </c>
      <c r="C456" s="15" t="s">
        <v>17</v>
      </c>
      <c r="D456" s="15" t="s">
        <v>154</v>
      </c>
      <c r="E456" s="16" t="s">
        <v>411</v>
      </c>
      <c r="F456" s="16" t="s">
        <v>412</v>
      </c>
      <c r="G456" s="15">
        <v>5</v>
      </c>
      <c r="H456" s="14" t="s">
        <v>12</v>
      </c>
      <c r="I456" s="17" t="s">
        <v>163</v>
      </c>
      <c r="J456" s="15">
        <v>1</v>
      </c>
      <c r="K456" s="15">
        <v>0</v>
      </c>
      <c r="L456" s="15">
        <v>2</v>
      </c>
      <c r="M456" s="3">
        <f t="shared" si="41"/>
        <v>0</v>
      </c>
      <c r="N456" s="3">
        <f t="shared" si="43"/>
        <v>1</v>
      </c>
      <c r="O456" s="11" t="str">
        <f t="shared" si="42"/>
        <v>Papavasilevský Marek</v>
      </c>
      <c r="P456" s="3">
        <f t="shared" si="44"/>
        <v>1</v>
      </c>
      <c r="W456" s="34"/>
    </row>
    <row r="457" spans="1:23" x14ac:dyDescent="0.25">
      <c r="A457" s="13">
        <v>42885</v>
      </c>
      <c r="B457" s="14" t="s">
        <v>539</v>
      </c>
      <c r="C457" s="15" t="s">
        <v>17</v>
      </c>
      <c r="D457" s="15" t="s">
        <v>154</v>
      </c>
      <c r="E457" s="16" t="s">
        <v>522</v>
      </c>
      <c r="F457" s="16" t="s">
        <v>186</v>
      </c>
      <c r="G457" s="15" t="s">
        <v>173</v>
      </c>
      <c r="H457" s="14" t="s">
        <v>12</v>
      </c>
      <c r="I457" s="17" t="s">
        <v>174</v>
      </c>
      <c r="J457" s="15">
        <v>1</v>
      </c>
      <c r="K457" s="15">
        <v>0</v>
      </c>
      <c r="L457" s="15">
        <v>2</v>
      </c>
      <c r="M457" s="3">
        <f t="shared" si="41"/>
        <v>0</v>
      </c>
      <c r="N457" s="3">
        <f t="shared" si="43"/>
        <v>1</v>
      </c>
      <c r="O457" s="11" t="str">
        <f t="shared" si="42"/>
        <v>Zwilling Šimon</v>
      </c>
      <c r="P457" s="3">
        <f t="shared" si="44"/>
        <v>1</v>
      </c>
      <c r="W457" s="34"/>
    </row>
    <row r="458" spans="1:23" x14ac:dyDescent="0.25">
      <c r="A458" s="13">
        <v>42885</v>
      </c>
      <c r="B458" s="14" t="s">
        <v>539</v>
      </c>
      <c r="C458" s="15" t="s">
        <v>17</v>
      </c>
      <c r="D458" s="15" t="s">
        <v>154</v>
      </c>
      <c r="E458" s="16" t="s">
        <v>400</v>
      </c>
      <c r="F458" s="16" t="s">
        <v>217</v>
      </c>
      <c r="G458" s="15" t="s">
        <v>173</v>
      </c>
      <c r="H458" s="14" t="s">
        <v>12</v>
      </c>
      <c r="I458" s="17" t="s">
        <v>174</v>
      </c>
      <c r="J458" s="15">
        <v>1</v>
      </c>
      <c r="K458" s="15">
        <v>0</v>
      </c>
      <c r="L458" s="15">
        <v>2</v>
      </c>
      <c r="M458" s="3">
        <f t="shared" si="41"/>
        <v>0</v>
      </c>
      <c r="N458" s="3">
        <f t="shared" si="43"/>
        <v>1</v>
      </c>
      <c r="O458" s="11" t="str">
        <f t="shared" si="42"/>
        <v>Pospíšil Jan</v>
      </c>
      <c r="P458" s="3">
        <f t="shared" si="44"/>
        <v>1</v>
      </c>
      <c r="W458" s="34"/>
    </row>
    <row r="459" spans="1:23" x14ac:dyDescent="0.25">
      <c r="A459" s="13">
        <v>42885</v>
      </c>
      <c r="B459" s="14" t="s">
        <v>539</v>
      </c>
      <c r="C459" s="15" t="s">
        <v>17</v>
      </c>
      <c r="D459" s="15" t="s">
        <v>154</v>
      </c>
      <c r="E459" s="16" t="s">
        <v>164</v>
      </c>
      <c r="F459" s="16" t="s">
        <v>165</v>
      </c>
      <c r="G459" s="15">
        <v>3</v>
      </c>
      <c r="H459" s="14" t="s">
        <v>12</v>
      </c>
      <c r="I459" s="17" t="s">
        <v>174</v>
      </c>
      <c r="J459" s="15">
        <v>3</v>
      </c>
      <c r="K459" s="15">
        <v>0</v>
      </c>
      <c r="L459" s="15">
        <v>1</v>
      </c>
      <c r="M459" s="3">
        <f t="shared" si="41"/>
        <v>3</v>
      </c>
      <c r="N459" s="3">
        <f t="shared" ref="N459:N464" si="45">IF(D459="d",SUM(J459*2,K459),J459)</f>
        <v>3</v>
      </c>
      <c r="O459" s="11" t="str">
        <f t="shared" ref="O459:O464" si="46">E459&amp;" "&amp;F459</f>
        <v>Seibert Marian</v>
      </c>
      <c r="P459" s="3">
        <f t="shared" si="44"/>
        <v>6</v>
      </c>
      <c r="W459" s="34"/>
    </row>
    <row r="460" spans="1:23" x14ac:dyDescent="0.25">
      <c r="A460" s="13">
        <v>42885</v>
      </c>
      <c r="B460" s="14" t="s">
        <v>539</v>
      </c>
      <c r="C460" s="15" t="s">
        <v>17</v>
      </c>
      <c r="D460" s="15" t="s">
        <v>154</v>
      </c>
      <c r="E460" s="16" t="s">
        <v>402</v>
      </c>
      <c r="F460" s="16" t="s">
        <v>162</v>
      </c>
      <c r="G460" s="15">
        <v>3</v>
      </c>
      <c r="H460" s="14" t="s">
        <v>12</v>
      </c>
      <c r="I460" s="17" t="s">
        <v>169</v>
      </c>
      <c r="J460" s="15">
        <v>3</v>
      </c>
      <c r="K460" s="15">
        <v>0</v>
      </c>
      <c r="L460" s="15">
        <v>1</v>
      </c>
      <c r="M460" s="3">
        <f t="shared" si="41"/>
        <v>3</v>
      </c>
      <c r="N460" s="3">
        <f t="shared" si="45"/>
        <v>3</v>
      </c>
      <c r="O460" s="11" t="str">
        <f t="shared" si="46"/>
        <v>Dryšl Adam</v>
      </c>
      <c r="P460" s="3">
        <f t="shared" si="44"/>
        <v>6</v>
      </c>
      <c r="W460" s="34"/>
    </row>
    <row r="461" spans="1:23" x14ac:dyDescent="0.25">
      <c r="A461" s="13">
        <v>42885</v>
      </c>
      <c r="B461" s="14" t="s">
        <v>539</v>
      </c>
      <c r="C461" s="15" t="s">
        <v>17</v>
      </c>
      <c r="D461" s="15" t="s">
        <v>154</v>
      </c>
      <c r="E461" s="16" t="s">
        <v>542</v>
      </c>
      <c r="F461" s="16" t="s">
        <v>339</v>
      </c>
      <c r="G461" s="15" t="s">
        <v>173</v>
      </c>
      <c r="H461" s="14" t="s">
        <v>12</v>
      </c>
      <c r="I461" s="17" t="s">
        <v>169</v>
      </c>
      <c r="J461" s="15">
        <v>0</v>
      </c>
      <c r="K461" s="15">
        <v>0</v>
      </c>
      <c r="L461" s="15">
        <v>3</v>
      </c>
      <c r="M461" s="3">
        <f t="shared" si="41"/>
        <v>0</v>
      </c>
      <c r="N461" s="3">
        <f t="shared" si="45"/>
        <v>0</v>
      </c>
      <c r="O461" s="11" t="str">
        <f t="shared" si="46"/>
        <v>Šotola Kryštof</v>
      </c>
      <c r="P461" s="3">
        <f t="shared" si="44"/>
        <v>0</v>
      </c>
      <c r="W461" s="34"/>
    </row>
    <row r="462" spans="1:23" x14ac:dyDescent="0.25">
      <c r="A462" s="13">
        <v>42885</v>
      </c>
      <c r="B462" s="14" t="s">
        <v>539</v>
      </c>
      <c r="C462" s="15" t="s">
        <v>17</v>
      </c>
      <c r="D462" s="15" t="s">
        <v>154</v>
      </c>
      <c r="E462" s="16" t="s">
        <v>543</v>
      </c>
      <c r="F462" s="16" t="s">
        <v>172</v>
      </c>
      <c r="G462" s="15">
        <v>2</v>
      </c>
      <c r="H462" s="14" t="s">
        <v>12</v>
      </c>
      <c r="I462" s="17" t="s">
        <v>169</v>
      </c>
      <c r="J462" s="15">
        <v>2</v>
      </c>
      <c r="K462" s="15">
        <v>0</v>
      </c>
      <c r="L462" s="15">
        <v>1</v>
      </c>
      <c r="M462" s="3">
        <f t="shared" si="41"/>
        <v>5</v>
      </c>
      <c r="N462" s="3">
        <f t="shared" si="45"/>
        <v>2</v>
      </c>
      <c r="O462" s="11" t="str">
        <f t="shared" si="46"/>
        <v>Baudiš Michal</v>
      </c>
      <c r="P462" s="3">
        <f t="shared" si="44"/>
        <v>7</v>
      </c>
      <c r="W462" s="34"/>
    </row>
    <row r="463" spans="1:23" x14ac:dyDescent="0.25">
      <c r="A463" s="13">
        <v>42885</v>
      </c>
      <c r="B463" s="14" t="s">
        <v>539</v>
      </c>
      <c r="C463" s="15" t="s">
        <v>17</v>
      </c>
      <c r="D463" s="15" t="s">
        <v>154</v>
      </c>
      <c r="E463" s="16" t="s">
        <v>415</v>
      </c>
      <c r="F463" s="16" t="s">
        <v>309</v>
      </c>
      <c r="G463" s="15">
        <v>2</v>
      </c>
      <c r="H463" s="14" t="s">
        <v>12</v>
      </c>
      <c r="I463" s="17" t="s">
        <v>169</v>
      </c>
      <c r="J463" s="15">
        <v>1</v>
      </c>
      <c r="K463" s="15">
        <v>0</v>
      </c>
      <c r="L463" s="15">
        <v>2</v>
      </c>
      <c r="M463" s="3">
        <f t="shared" si="41"/>
        <v>5</v>
      </c>
      <c r="N463" s="3">
        <f t="shared" si="45"/>
        <v>1</v>
      </c>
      <c r="O463" s="11" t="str">
        <f t="shared" si="46"/>
        <v>Kaszperová Kristýna</v>
      </c>
      <c r="P463" s="3">
        <f t="shared" si="44"/>
        <v>6</v>
      </c>
      <c r="W463" s="34"/>
    </row>
    <row r="464" spans="1:23" x14ac:dyDescent="0.25">
      <c r="A464" s="13">
        <v>42885</v>
      </c>
      <c r="B464" s="14" t="s">
        <v>539</v>
      </c>
      <c r="C464" s="15" t="s">
        <v>17</v>
      </c>
      <c r="D464" s="15" t="s">
        <v>154</v>
      </c>
      <c r="E464" s="16" t="s">
        <v>416</v>
      </c>
      <c r="F464" s="16" t="s">
        <v>345</v>
      </c>
      <c r="G464" s="15">
        <v>2</v>
      </c>
      <c r="H464" s="14" t="s">
        <v>14</v>
      </c>
      <c r="I464" s="17" t="s">
        <v>157</v>
      </c>
      <c r="J464" s="15">
        <v>1</v>
      </c>
      <c r="K464" s="15">
        <v>0</v>
      </c>
      <c r="L464" s="15">
        <v>2</v>
      </c>
      <c r="M464" s="3">
        <f t="shared" si="41"/>
        <v>5</v>
      </c>
      <c r="N464" s="3">
        <f t="shared" si="45"/>
        <v>1</v>
      </c>
      <c r="O464" s="11" t="str">
        <f t="shared" si="46"/>
        <v>Neuwirt Petr</v>
      </c>
      <c r="P464" s="3">
        <f t="shared" si="44"/>
        <v>6</v>
      </c>
      <c r="W464" s="34"/>
    </row>
    <row r="465" spans="1:23" x14ac:dyDescent="0.25">
      <c r="A465" s="13">
        <v>42885</v>
      </c>
      <c r="B465" s="14" t="s">
        <v>539</v>
      </c>
      <c r="C465" s="15" t="s">
        <v>17</v>
      </c>
      <c r="D465" s="15" t="s">
        <v>154</v>
      </c>
      <c r="E465" s="16" t="s">
        <v>336</v>
      </c>
      <c r="F465" s="16" t="s">
        <v>217</v>
      </c>
      <c r="G465" s="15" t="s">
        <v>173</v>
      </c>
      <c r="H465" s="14" t="s">
        <v>14</v>
      </c>
      <c r="I465" s="17" t="s">
        <v>163</v>
      </c>
      <c r="J465" s="15">
        <v>0</v>
      </c>
      <c r="K465" s="15">
        <v>0</v>
      </c>
      <c r="L465" s="15">
        <v>2</v>
      </c>
      <c r="M465" s="3">
        <f t="shared" si="41"/>
        <v>0</v>
      </c>
      <c r="N465" s="3">
        <f t="shared" si="43"/>
        <v>0</v>
      </c>
      <c r="O465" s="11" t="str">
        <f t="shared" si="42"/>
        <v>Suchan Jan</v>
      </c>
      <c r="P465" s="3">
        <f t="shared" si="44"/>
        <v>0</v>
      </c>
      <c r="W465" s="34"/>
    </row>
    <row r="466" spans="1:23" x14ac:dyDescent="0.25">
      <c r="A466" s="13">
        <v>42885</v>
      </c>
      <c r="B466" s="14" t="s">
        <v>539</v>
      </c>
      <c r="C466" s="15" t="s">
        <v>17</v>
      </c>
      <c r="D466" s="15" t="s">
        <v>154</v>
      </c>
      <c r="E466" s="16" t="s">
        <v>341</v>
      </c>
      <c r="F466" s="16" t="s">
        <v>254</v>
      </c>
      <c r="G466" s="15">
        <v>3</v>
      </c>
      <c r="H466" s="14" t="s">
        <v>14</v>
      </c>
      <c r="I466" s="17" t="s">
        <v>174</v>
      </c>
      <c r="J466" s="15">
        <v>2</v>
      </c>
      <c r="K466" s="15">
        <v>0</v>
      </c>
      <c r="L466" s="15">
        <v>1</v>
      </c>
      <c r="M466" s="3">
        <f t="shared" si="41"/>
        <v>3</v>
      </c>
      <c r="N466" s="3">
        <f t="shared" si="43"/>
        <v>2</v>
      </c>
      <c r="O466" s="11" t="str">
        <f t="shared" si="42"/>
        <v>Kuzník Tadeáš</v>
      </c>
      <c r="P466" s="3">
        <f t="shared" si="44"/>
        <v>5</v>
      </c>
      <c r="W466" s="34"/>
    </row>
    <row r="467" spans="1:23" x14ac:dyDescent="0.25">
      <c r="A467" s="13">
        <v>42885</v>
      </c>
      <c r="B467" s="14" t="s">
        <v>539</v>
      </c>
      <c r="C467" s="15" t="s">
        <v>17</v>
      </c>
      <c r="D467" s="15" t="s">
        <v>154</v>
      </c>
      <c r="E467" s="16" t="s">
        <v>190</v>
      </c>
      <c r="F467" s="16" t="s">
        <v>193</v>
      </c>
      <c r="G467" s="15">
        <v>5</v>
      </c>
      <c r="H467" s="14" t="s">
        <v>14</v>
      </c>
      <c r="I467" s="17" t="s">
        <v>174</v>
      </c>
      <c r="J467" s="15">
        <v>1</v>
      </c>
      <c r="K467" s="15">
        <v>0</v>
      </c>
      <c r="L467" s="15">
        <v>2</v>
      </c>
      <c r="M467" s="3">
        <f t="shared" si="41"/>
        <v>0</v>
      </c>
      <c r="N467" s="3">
        <f t="shared" si="43"/>
        <v>1</v>
      </c>
      <c r="O467" s="11" t="str">
        <f t="shared" si="42"/>
        <v>Kolář Vojtěch</v>
      </c>
      <c r="P467" s="3">
        <f t="shared" si="44"/>
        <v>1</v>
      </c>
      <c r="W467" s="34"/>
    </row>
    <row r="468" spans="1:23" x14ac:dyDescent="0.25">
      <c r="A468" s="13">
        <v>42885</v>
      </c>
      <c r="B468" s="14" t="s">
        <v>539</v>
      </c>
      <c r="C468" s="15" t="s">
        <v>17</v>
      </c>
      <c r="D468" s="15" t="s">
        <v>154</v>
      </c>
      <c r="E468" s="16" t="s">
        <v>171</v>
      </c>
      <c r="F468" s="16" t="s">
        <v>172</v>
      </c>
      <c r="G468" s="15">
        <v>2</v>
      </c>
      <c r="H468" s="14" t="s">
        <v>14</v>
      </c>
      <c r="I468" s="17" t="s">
        <v>174</v>
      </c>
      <c r="J468" s="15">
        <v>3</v>
      </c>
      <c r="K468" s="15">
        <v>0</v>
      </c>
      <c r="L468" s="15">
        <v>1</v>
      </c>
      <c r="M468" s="3">
        <f t="shared" si="41"/>
        <v>5</v>
      </c>
      <c r="N468" s="3">
        <f t="shared" si="43"/>
        <v>3</v>
      </c>
      <c r="O468" s="11" t="str">
        <f t="shared" si="42"/>
        <v>Meixner Michal</v>
      </c>
      <c r="P468" s="3">
        <f t="shared" si="44"/>
        <v>8</v>
      </c>
      <c r="W468" s="34"/>
    </row>
    <row r="469" spans="1:23" x14ac:dyDescent="0.25">
      <c r="A469" s="13">
        <v>42885</v>
      </c>
      <c r="B469" s="14" t="s">
        <v>539</v>
      </c>
      <c r="C469" s="15" t="s">
        <v>17</v>
      </c>
      <c r="D469" s="15" t="s">
        <v>154</v>
      </c>
      <c r="E469" s="16" t="s">
        <v>544</v>
      </c>
      <c r="F469" s="16" t="s">
        <v>197</v>
      </c>
      <c r="G469" s="15" t="s">
        <v>173</v>
      </c>
      <c r="H469" s="14" t="s">
        <v>14</v>
      </c>
      <c r="I469" s="17" t="s">
        <v>174</v>
      </c>
      <c r="J469" s="15">
        <v>0</v>
      </c>
      <c r="K469" s="15">
        <v>0</v>
      </c>
      <c r="L469" s="15">
        <v>2</v>
      </c>
      <c r="M469" s="3">
        <f t="shared" si="41"/>
        <v>0</v>
      </c>
      <c r="N469" s="3">
        <f t="shared" si="43"/>
        <v>0</v>
      </c>
      <c r="O469" s="11" t="str">
        <f t="shared" si="42"/>
        <v>Válek Matěj</v>
      </c>
      <c r="P469" s="3">
        <f t="shared" si="44"/>
        <v>0</v>
      </c>
      <c r="W469" s="34"/>
    </row>
    <row r="470" spans="1:23" x14ac:dyDescent="0.25">
      <c r="A470" s="13">
        <v>42885</v>
      </c>
      <c r="B470" s="14" t="s">
        <v>539</v>
      </c>
      <c r="C470" s="15" t="s">
        <v>17</v>
      </c>
      <c r="D470" s="15" t="s">
        <v>154</v>
      </c>
      <c r="E470" s="16" t="s">
        <v>167</v>
      </c>
      <c r="F470" s="16" t="s">
        <v>168</v>
      </c>
      <c r="G470" s="15">
        <v>1</v>
      </c>
      <c r="H470" s="14" t="s">
        <v>14</v>
      </c>
      <c r="I470" s="17" t="s">
        <v>169</v>
      </c>
      <c r="J470" s="15">
        <v>4</v>
      </c>
      <c r="K470" s="15">
        <v>0</v>
      </c>
      <c r="L470" s="15">
        <v>0</v>
      </c>
      <c r="M470" s="3">
        <f t="shared" si="41"/>
        <v>6</v>
      </c>
      <c r="N470" s="3">
        <f t="shared" si="43"/>
        <v>4</v>
      </c>
      <c r="O470" s="11" t="str">
        <f t="shared" si="42"/>
        <v>Čebík Filip</v>
      </c>
      <c r="P470" s="3">
        <f t="shared" si="44"/>
        <v>10</v>
      </c>
      <c r="W470" s="34"/>
    </row>
    <row r="471" spans="1:23" x14ac:dyDescent="0.25">
      <c r="A471" s="13">
        <v>42885</v>
      </c>
      <c r="B471" s="14" t="s">
        <v>539</v>
      </c>
      <c r="C471" s="15" t="s">
        <v>17</v>
      </c>
      <c r="D471" s="15" t="s">
        <v>154</v>
      </c>
      <c r="E471" s="16" t="s">
        <v>342</v>
      </c>
      <c r="F471" s="16" t="s">
        <v>343</v>
      </c>
      <c r="G471" s="15" t="s">
        <v>173</v>
      </c>
      <c r="H471" s="14" t="s">
        <v>14</v>
      </c>
      <c r="I471" s="17" t="s">
        <v>169</v>
      </c>
      <c r="J471" s="15">
        <v>0</v>
      </c>
      <c r="K471" s="15">
        <v>0</v>
      </c>
      <c r="L471" s="15">
        <v>2</v>
      </c>
      <c r="M471" s="3">
        <f t="shared" si="41"/>
        <v>0</v>
      </c>
      <c r="N471" s="3">
        <f t="shared" si="43"/>
        <v>0</v>
      </c>
      <c r="O471" s="11" t="str">
        <f t="shared" si="42"/>
        <v>King Samuel</v>
      </c>
      <c r="P471" s="3">
        <f t="shared" si="44"/>
        <v>0</v>
      </c>
      <c r="W471" s="34"/>
    </row>
    <row r="472" spans="1:23" x14ac:dyDescent="0.25">
      <c r="A472" s="13">
        <v>42885</v>
      </c>
      <c r="B472" s="14" t="s">
        <v>539</v>
      </c>
      <c r="C472" s="15" t="s">
        <v>17</v>
      </c>
      <c r="D472" s="15" t="s">
        <v>154</v>
      </c>
      <c r="E472" s="16" t="s">
        <v>340</v>
      </c>
      <c r="F472" s="16" t="s">
        <v>345</v>
      </c>
      <c r="G472" s="15">
        <v>4</v>
      </c>
      <c r="H472" s="14" t="s">
        <v>14</v>
      </c>
      <c r="I472" s="17" t="s">
        <v>176</v>
      </c>
      <c r="J472" s="15">
        <v>1</v>
      </c>
      <c r="K472" s="15">
        <v>0</v>
      </c>
      <c r="L472" s="15">
        <v>3</v>
      </c>
      <c r="M472" s="3">
        <f t="shared" si="41"/>
        <v>0</v>
      </c>
      <c r="N472" s="3">
        <f t="shared" ref="N472:N477" si="47">IF(D472="d",SUM(J472*2,K472),J472)</f>
        <v>1</v>
      </c>
      <c r="O472" s="11" t="str">
        <f t="shared" ref="O472:O477" si="48">E472&amp;" "&amp;F472</f>
        <v>Caletka Petr</v>
      </c>
      <c r="P472" s="3">
        <f t="shared" si="44"/>
        <v>1</v>
      </c>
      <c r="W472" s="34"/>
    </row>
    <row r="473" spans="1:23" x14ac:dyDescent="0.25">
      <c r="A473" s="13">
        <v>42885</v>
      </c>
      <c r="B473" s="14" t="s">
        <v>539</v>
      </c>
      <c r="C473" s="15" t="s">
        <v>17</v>
      </c>
      <c r="D473" s="15" t="s">
        <v>154</v>
      </c>
      <c r="E473" s="16" t="s">
        <v>457</v>
      </c>
      <c r="F473" s="16" t="s">
        <v>339</v>
      </c>
      <c r="G473" s="15">
        <v>1</v>
      </c>
      <c r="H473" s="14" t="s">
        <v>14</v>
      </c>
      <c r="I473" s="17" t="s">
        <v>420</v>
      </c>
      <c r="J473" s="15">
        <v>2</v>
      </c>
      <c r="K473" s="15">
        <v>0</v>
      </c>
      <c r="L473" s="15">
        <v>0</v>
      </c>
      <c r="M473" s="3">
        <f t="shared" si="41"/>
        <v>6</v>
      </c>
      <c r="N473" s="3">
        <f t="shared" si="47"/>
        <v>2</v>
      </c>
      <c r="O473" s="11" t="str">
        <f t="shared" si="48"/>
        <v>Novotný Kryštof</v>
      </c>
      <c r="P473" s="3">
        <f t="shared" si="44"/>
        <v>8</v>
      </c>
      <c r="W473" s="34"/>
    </row>
    <row r="474" spans="1:23" x14ac:dyDescent="0.25">
      <c r="A474" s="13">
        <v>42885</v>
      </c>
      <c r="B474" s="14" t="s">
        <v>539</v>
      </c>
      <c r="C474" s="15" t="s">
        <v>17</v>
      </c>
      <c r="D474" s="15" t="s">
        <v>154</v>
      </c>
      <c r="E474" s="16" t="s">
        <v>349</v>
      </c>
      <c r="F474" s="16" t="s">
        <v>195</v>
      </c>
      <c r="G474" s="15">
        <v>2</v>
      </c>
      <c r="H474" s="14" t="s">
        <v>14</v>
      </c>
      <c r="I474" s="17" t="s">
        <v>420</v>
      </c>
      <c r="J474" s="15">
        <v>0</v>
      </c>
      <c r="K474" s="15">
        <v>0</v>
      </c>
      <c r="L474" s="15">
        <v>2</v>
      </c>
      <c r="M474" s="3">
        <f t="shared" si="41"/>
        <v>5</v>
      </c>
      <c r="N474" s="3">
        <f t="shared" si="47"/>
        <v>0</v>
      </c>
      <c r="O474" s="11" t="str">
        <f t="shared" si="48"/>
        <v>Čech Jiří</v>
      </c>
      <c r="P474" s="3">
        <f t="shared" si="44"/>
        <v>5</v>
      </c>
      <c r="W474" s="34"/>
    </row>
    <row r="475" spans="1:23" x14ac:dyDescent="0.25">
      <c r="A475" s="13">
        <v>42885</v>
      </c>
      <c r="B475" s="14" t="s">
        <v>539</v>
      </c>
      <c r="C475" s="15" t="s">
        <v>17</v>
      </c>
      <c r="D475" s="15" t="s">
        <v>154</v>
      </c>
      <c r="E475" s="16" t="s">
        <v>545</v>
      </c>
      <c r="F475" s="16" t="s">
        <v>546</v>
      </c>
      <c r="G475" s="15">
        <v>4</v>
      </c>
      <c r="H475" s="14" t="s">
        <v>14</v>
      </c>
      <c r="I475" s="17" t="s">
        <v>354</v>
      </c>
      <c r="J475" s="15">
        <v>0</v>
      </c>
      <c r="K475" s="15">
        <v>0</v>
      </c>
      <c r="L475" s="15">
        <v>3</v>
      </c>
      <c r="M475" s="3">
        <f t="shared" si="41"/>
        <v>0</v>
      </c>
      <c r="N475" s="3">
        <f t="shared" si="47"/>
        <v>0</v>
      </c>
      <c r="O475" s="11" t="str">
        <f t="shared" si="48"/>
        <v>Bernacký Mikuláš</v>
      </c>
      <c r="P475" s="3">
        <f t="shared" si="44"/>
        <v>0</v>
      </c>
      <c r="W475" s="34"/>
    </row>
    <row r="476" spans="1:23" x14ac:dyDescent="0.25">
      <c r="A476" s="13">
        <v>42885</v>
      </c>
      <c r="B476" s="14" t="s">
        <v>539</v>
      </c>
      <c r="C476" s="15" t="s">
        <v>17</v>
      </c>
      <c r="D476" s="15" t="s">
        <v>154</v>
      </c>
      <c r="E476" s="16" t="s">
        <v>357</v>
      </c>
      <c r="F476" s="16" t="s">
        <v>162</v>
      </c>
      <c r="G476" s="15">
        <v>2</v>
      </c>
      <c r="H476" s="14" t="s">
        <v>14</v>
      </c>
      <c r="I476" s="17" t="s">
        <v>354</v>
      </c>
      <c r="J476" s="15">
        <v>1</v>
      </c>
      <c r="K476" s="15">
        <v>0</v>
      </c>
      <c r="L476" s="15">
        <v>2</v>
      </c>
      <c r="M476" s="3">
        <f t="shared" si="41"/>
        <v>5</v>
      </c>
      <c r="N476" s="3">
        <f t="shared" si="47"/>
        <v>1</v>
      </c>
      <c r="O476" s="11" t="str">
        <f t="shared" si="48"/>
        <v>Horák Adam</v>
      </c>
      <c r="P476" s="3">
        <f t="shared" si="44"/>
        <v>6</v>
      </c>
      <c r="W476" s="34"/>
    </row>
    <row r="477" spans="1:23" x14ac:dyDescent="0.25">
      <c r="A477" s="13">
        <v>42885</v>
      </c>
      <c r="B477" s="14" t="s">
        <v>539</v>
      </c>
      <c r="C477" s="15" t="s">
        <v>17</v>
      </c>
      <c r="D477" s="15" t="s">
        <v>154</v>
      </c>
      <c r="E477" s="16" t="s">
        <v>177</v>
      </c>
      <c r="F477" s="16" t="s">
        <v>330</v>
      </c>
      <c r="G477" s="15">
        <v>2</v>
      </c>
      <c r="H477" s="14" t="s">
        <v>83</v>
      </c>
      <c r="I477" s="17" t="s">
        <v>215</v>
      </c>
      <c r="J477" s="15">
        <v>0</v>
      </c>
      <c r="K477" s="15">
        <v>0</v>
      </c>
      <c r="L477" s="15">
        <v>2</v>
      </c>
      <c r="M477" s="3">
        <f t="shared" si="41"/>
        <v>5</v>
      </c>
      <c r="N477" s="3">
        <f t="shared" si="47"/>
        <v>0</v>
      </c>
      <c r="O477" s="11" t="str">
        <f t="shared" si="48"/>
        <v>Rapčanová Alice</v>
      </c>
      <c r="P477" s="3">
        <f t="shared" si="44"/>
        <v>5</v>
      </c>
      <c r="W477" s="34"/>
    </row>
    <row r="478" spans="1:23" x14ac:dyDescent="0.25">
      <c r="A478" s="13">
        <v>42885</v>
      </c>
      <c r="B478" s="14" t="s">
        <v>539</v>
      </c>
      <c r="C478" s="15" t="s">
        <v>17</v>
      </c>
      <c r="D478" s="15" t="s">
        <v>154</v>
      </c>
      <c r="E478" s="16" t="s">
        <v>180</v>
      </c>
      <c r="F478" s="16" t="s">
        <v>181</v>
      </c>
      <c r="G478" s="15">
        <v>2</v>
      </c>
      <c r="H478" s="14" t="s">
        <v>83</v>
      </c>
      <c r="I478" s="17" t="s">
        <v>236</v>
      </c>
      <c r="J478" s="15">
        <v>2</v>
      </c>
      <c r="K478" s="15">
        <v>0</v>
      </c>
      <c r="L478" s="15">
        <v>1</v>
      </c>
      <c r="M478" s="3">
        <f t="shared" si="41"/>
        <v>5</v>
      </c>
      <c r="N478" s="3">
        <f t="shared" si="43"/>
        <v>2</v>
      </c>
      <c r="O478" s="11" t="str">
        <f t="shared" si="42"/>
        <v>Kuželová Dominika</v>
      </c>
      <c r="P478" s="3">
        <f t="shared" si="44"/>
        <v>7</v>
      </c>
      <c r="W478" s="34"/>
    </row>
    <row r="479" spans="1:23" x14ac:dyDescent="0.25">
      <c r="A479" s="13">
        <v>42885</v>
      </c>
      <c r="B479" s="14" t="s">
        <v>539</v>
      </c>
      <c r="C479" s="15" t="s">
        <v>17</v>
      </c>
      <c r="D479" s="15" t="s">
        <v>154</v>
      </c>
      <c r="E479" s="16" t="s">
        <v>366</v>
      </c>
      <c r="F479" s="16" t="s">
        <v>217</v>
      </c>
      <c r="G479" s="15">
        <v>4</v>
      </c>
      <c r="H479" s="14" t="s">
        <v>15</v>
      </c>
      <c r="I479" s="17" t="s">
        <v>169</v>
      </c>
      <c r="J479" s="15">
        <v>0</v>
      </c>
      <c r="K479" s="15">
        <v>0</v>
      </c>
      <c r="L479" s="15">
        <v>3</v>
      </c>
      <c r="M479" s="3">
        <f t="shared" si="41"/>
        <v>0</v>
      </c>
      <c r="N479" s="3">
        <f t="shared" si="43"/>
        <v>0</v>
      </c>
      <c r="O479" s="11" t="str">
        <f t="shared" si="42"/>
        <v>Matýsek Jan</v>
      </c>
      <c r="P479" s="3">
        <f t="shared" si="44"/>
        <v>0</v>
      </c>
      <c r="W479" s="34"/>
    </row>
    <row r="480" spans="1:23" x14ac:dyDescent="0.25">
      <c r="A480" s="13">
        <v>42885</v>
      </c>
      <c r="B480" s="14" t="s">
        <v>539</v>
      </c>
      <c r="C480" s="15" t="s">
        <v>17</v>
      </c>
      <c r="D480" s="15" t="s">
        <v>154</v>
      </c>
      <c r="E480" s="16" t="s">
        <v>198</v>
      </c>
      <c r="F480" s="16" t="s">
        <v>199</v>
      </c>
      <c r="G480" s="15">
        <v>1</v>
      </c>
      <c r="H480" s="14" t="s">
        <v>15</v>
      </c>
      <c r="I480" s="17" t="s">
        <v>176</v>
      </c>
      <c r="J480" s="15">
        <v>2</v>
      </c>
      <c r="K480" s="15">
        <v>0</v>
      </c>
      <c r="L480" s="15">
        <v>0</v>
      </c>
      <c r="M480" s="3">
        <f t="shared" si="41"/>
        <v>6</v>
      </c>
      <c r="N480" s="3">
        <f t="shared" si="43"/>
        <v>2</v>
      </c>
      <c r="O480" s="11" t="str">
        <f t="shared" si="42"/>
        <v>Freiwald Richard</v>
      </c>
      <c r="P480" s="3">
        <f t="shared" si="44"/>
        <v>8</v>
      </c>
      <c r="W480" s="34"/>
    </row>
    <row r="481" spans="1:23" x14ac:dyDescent="0.25">
      <c r="A481" s="13">
        <v>42885</v>
      </c>
      <c r="B481" s="14" t="s">
        <v>539</v>
      </c>
      <c r="C481" s="15" t="s">
        <v>17</v>
      </c>
      <c r="D481" s="15" t="s">
        <v>154</v>
      </c>
      <c r="E481" s="16" t="s">
        <v>547</v>
      </c>
      <c r="F481" s="16" t="s">
        <v>188</v>
      </c>
      <c r="G481" s="15">
        <v>3</v>
      </c>
      <c r="H481" s="14" t="s">
        <v>15</v>
      </c>
      <c r="I481" s="17" t="s">
        <v>176</v>
      </c>
      <c r="J481" s="15">
        <v>0</v>
      </c>
      <c r="K481" s="15">
        <v>0</v>
      </c>
      <c r="L481" s="15">
        <v>2</v>
      </c>
      <c r="M481" s="3">
        <f t="shared" si="41"/>
        <v>3</v>
      </c>
      <c r="N481" s="3">
        <f t="shared" si="43"/>
        <v>0</v>
      </c>
      <c r="O481" s="11" t="str">
        <f t="shared" si="42"/>
        <v>Blaho Dominik</v>
      </c>
      <c r="P481" s="3">
        <f t="shared" si="44"/>
        <v>3</v>
      </c>
      <c r="W481" s="34"/>
    </row>
    <row r="482" spans="1:23" x14ac:dyDescent="0.25">
      <c r="A482" s="13">
        <v>42885</v>
      </c>
      <c r="B482" s="14" t="s">
        <v>539</v>
      </c>
      <c r="C482" s="15" t="s">
        <v>17</v>
      </c>
      <c r="D482" s="15" t="s">
        <v>154</v>
      </c>
      <c r="E482" s="16" t="s">
        <v>190</v>
      </c>
      <c r="F482" s="16" t="s">
        <v>191</v>
      </c>
      <c r="G482" s="15">
        <v>3</v>
      </c>
      <c r="H482" s="14" t="s">
        <v>15</v>
      </c>
      <c r="I482" s="17" t="s">
        <v>420</v>
      </c>
      <c r="J482" s="15">
        <v>2</v>
      </c>
      <c r="K482" s="15">
        <v>0</v>
      </c>
      <c r="L482" s="15">
        <v>2</v>
      </c>
      <c r="M482" s="3">
        <f t="shared" si="41"/>
        <v>3</v>
      </c>
      <c r="N482" s="3">
        <f t="shared" si="43"/>
        <v>2</v>
      </c>
      <c r="O482" s="11" t="str">
        <f t="shared" si="42"/>
        <v>Kolář Daniel</v>
      </c>
      <c r="P482" s="3">
        <f t="shared" si="44"/>
        <v>5</v>
      </c>
      <c r="W482" s="34"/>
    </row>
    <row r="483" spans="1:23" x14ac:dyDescent="0.25">
      <c r="A483" s="13">
        <v>42885</v>
      </c>
      <c r="B483" s="14" t="s">
        <v>539</v>
      </c>
      <c r="C483" s="15" t="s">
        <v>17</v>
      </c>
      <c r="D483" s="15" t="s">
        <v>154</v>
      </c>
      <c r="E483" s="16" t="s">
        <v>208</v>
      </c>
      <c r="F483" s="16" t="s">
        <v>209</v>
      </c>
      <c r="G483" s="15">
        <v>2</v>
      </c>
      <c r="H483" s="14" t="s">
        <v>84</v>
      </c>
      <c r="I483" s="17" t="s">
        <v>182</v>
      </c>
      <c r="J483" s="15">
        <v>0</v>
      </c>
      <c r="K483" s="15">
        <v>0</v>
      </c>
      <c r="L483" s="15">
        <v>2</v>
      </c>
      <c r="M483" s="3">
        <f t="shared" si="41"/>
        <v>5</v>
      </c>
      <c r="N483" s="3">
        <f t="shared" si="43"/>
        <v>0</v>
      </c>
      <c r="O483" s="11" t="str">
        <f t="shared" si="42"/>
        <v>Benáčková Denisa</v>
      </c>
      <c r="P483" s="3">
        <f t="shared" si="44"/>
        <v>5</v>
      </c>
      <c r="W483" s="34"/>
    </row>
    <row r="484" spans="1:23" x14ac:dyDescent="0.25">
      <c r="A484" s="13">
        <v>42885</v>
      </c>
      <c r="B484" s="14" t="s">
        <v>539</v>
      </c>
      <c r="C484" s="15" t="s">
        <v>17</v>
      </c>
      <c r="D484" s="15" t="s">
        <v>154</v>
      </c>
      <c r="E484" s="16" t="s">
        <v>360</v>
      </c>
      <c r="F484" s="16" t="s">
        <v>361</v>
      </c>
      <c r="G484" s="15">
        <v>2</v>
      </c>
      <c r="H484" s="14" t="s">
        <v>84</v>
      </c>
      <c r="I484" s="17" t="s">
        <v>207</v>
      </c>
      <c r="J484" s="15">
        <v>1</v>
      </c>
      <c r="K484" s="15">
        <v>0</v>
      </c>
      <c r="L484" s="15">
        <v>1</v>
      </c>
      <c r="M484" s="3">
        <f t="shared" si="41"/>
        <v>5</v>
      </c>
      <c r="N484" s="3">
        <f t="shared" si="43"/>
        <v>1</v>
      </c>
      <c r="O484" s="11" t="str">
        <f t="shared" si="42"/>
        <v>Neumannová Karolína</v>
      </c>
      <c r="P484" s="3">
        <f t="shared" si="44"/>
        <v>6</v>
      </c>
      <c r="W484" s="34"/>
    </row>
    <row r="485" spans="1:23" x14ac:dyDescent="0.25">
      <c r="A485" s="13">
        <v>42903</v>
      </c>
      <c r="B485" s="14" t="s">
        <v>548</v>
      </c>
      <c r="C485" s="15" t="s">
        <v>48</v>
      </c>
      <c r="D485" s="15" t="s">
        <v>154</v>
      </c>
      <c r="E485" s="16" t="s">
        <v>478</v>
      </c>
      <c r="F485" s="16" t="s">
        <v>195</v>
      </c>
      <c r="G485" s="15">
        <v>7</v>
      </c>
      <c r="H485" s="14" t="s">
        <v>131</v>
      </c>
      <c r="I485" s="17" t="s">
        <v>241</v>
      </c>
      <c r="J485" s="15">
        <v>0</v>
      </c>
      <c r="K485" s="15">
        <v>0</v>
      </c>
      <c r="L485" s="15">
        <v>2</v>
      </c>
      <c r="M485" s="3">
        <f t="shared" si="41"/>
        <v>25</v>
      </c>
      <c r="N485" s="3">
        <f t="shared" si="43"/>
        <v>0</v>
      </c>
      <c r="O485" s="11" t="str">
        <f t="shared" si="42"/>
        <v>Černota Jiří</v>
      </c>
      <c r="P485" s="3">
        <f t="shared" si="44"/>
        <v>25</v>
      </c>
      <c r="W485" s="34"/>
    </row>
    <row r="486" spans="1:23" x14ac:dyDescent="0.25">
      <c r="A486" s="13">
        <v>42938</v>
      </c>
      <c r="B486" s="14" t="s">
        <v>557</v>
      </c>
      <c r="C486" s="15" t="s">
        <v>78</v>
      </c>
      <c r="D486" s="15" t="s">
        <v>154</v>
      </c>
      <c r="E486" s="16" t="s">
        <v>308</v>
      </c>
      <c r="F486" s="16" t="s">
        <v>309</v>
      </c>
      <c r="G486" s="15" t="s">
        <v>173</v>
      </c>
      <c r="H486" s="14" t="s">
        <v>86</v>
      </c>
      <c r="I486" s="17" t="s">
        <v>324</v>
      </c>
      <c r="J486" s="15">
        <v>0</v>
      </c>
      <c r="K486" s="15">
        <v>0</v>
      </c>
      <c r="L486" s="15">
        <v>1</v>
      </c>
      <c r="M486" s="3">
        <f t="shared" si="41"/>
        <v>0</v>
      </c>
      <c r="N486" s="3">
        <f t="shared" si="43"/>
        <v>0</v>
      </c>
      <c r="O486" s="11" t="str">
        <f t="shared" si="42"/>
        <v>Polášková Kristýna</v>
      </c>
      <c r="P486" s="3">
        <f t="shared" si="44"/>
        <v>0</v>
      </c>
      <c r="W486" s="34"/>
    </row>
    <row r="487" spans="1:23" x14ac:dyDescent="0.25">
      <c r="A487" s="13">
        <v>42938</v>
      </c>
      <c r="B487" s="14" t="s">
        <v>557</v>
      </c>
      <c r="C487" s="15" t="s">
        <v>78</v>
      </c>
      <c r="D487" s="15" t="s">
        <v>154</v>
      </c>
      <c r="E487" s="16" t="s">
        <v>223</v>
      </c>
      <c r="F487" s="16" t="s">
        <v>203</v>
      </c>
      <c r="G487" s="15" t="s">
        <v>173</v>
      </c>
      <c r="H487" s="14" t="s">
        <v>82</v>
      </c>
      <c r="I487" s="17" t="s">
        <v>224</v>
      </c>
      <c r="J487" s="15">
        <v>0</v>
      </c>
      <c r="K487" s="15">
        <v>0</v>
      </c>
      <c r="L487" s="15">
        <v>1</v>
      </c>
      <c r="M487" s="3">
        <f t="shared" si="41"/>
        <v>0</v>
      </c>
      <c r="N487" s="3">
        <f t="shared" si="43"/>
        <v>0</v>
      </c>
      <c r="O487" s="11" t="str">
        <f t="shared" si="42"/>
        <v>Pustějovský Tomáš</v>
      </c>
      <c r="P487" s="3">
        <f t="shared" si="44"/>
        <v>0</v>
      </c>
      <c r="W487" s="34"/>
    </row>
    <row r="488" spans="1:23" x14ac:dyDescent="0.25">
      <c r="A488" s="13">
        <v>42889</v>
      </c>
      <c r="B488" s="14" t="s">
        <v>558</v>
      </c>
      <c r="C488" s="15" t="s">
        <v>97</v>
      </c>
      <c r="D488" s="15" t="s">
        <v>250</v>
      </c>
      <c r="E488" s="16" t="s">
        <v>242</v>
      </c>
      <c r="F488" s="16" t="s">
        <v>197</v>
      </c>
      <c r="G488" s="15"/>
      <c r="H488" s="14" t="s">
        <v>16</v>
      </c>
      <c r="I488" s="17" t="s">
        <v>241</v>
      </c>
      <c r="J488" s="15">
        <v>3</v>
      </c>
      <c r="K488" s="15">
        <v>0</v>
      </c>
      <c r="L488" s="15">
        <v>0</v>
      </c>
      <c r="M488" s="3">
        <f t="shared" si="41"/>
        <v>0</v>
      </c>
      <c r="N488" s="3">
        <f t="shared" si="43"/>
        <v>6</v>
      </c>
      <c r="O488" s="11" t="str">
        <f t="shared" si="42"/>
        <v>Silvestr Matěj</v>
      </c>
      <c r="P488" s="3">
        <f t="shared" si="44"/>
        <v>6</v>
      </c>
      <c r="W488" s="34"/>
    </row>
    <row r="489" spans="1:23" x14ac:dyDescent="0.25">
      <c r="A489" s="13">
        <v>42889</v>
      </c>
      <c r="B489" s="14" t="s">
        <v>558</v>
      </c>
      <c r="C489" s="15" t="s">
        <v>97</v>
      </c>
      <c r="D489" s="15" t="s">
        <v>250</v>
      </c>
      <c r="E489" s="16" t="s">
        <v>240</v>
      </c>
      <c r="F489" s="16" t="s">
        <v>222</v>
      </c>
      <c r="G489" s="15"/>
      <c r="H489" s="14" t="s">
        <v>16</v>
      </c>
      <c r="I489" s="17" t="s">
        <v>467</v>
      </c>
      <c r="J489" s="15">
        <v>3</v>
      </c>
      <c r="K489" s="15">
        <v>0</v>
      </c>
      <c r="L489" s="15">
        <v>1</v>
      </c>
      <c r="M489" s="3">
        <f t="shared" si="41"/>
        <v>0</v>
      </c>
      <c r="N489" s="3">
        <f t="shared" si="43"/>
        <v>6</v>
      </c>
      <c r="O489" s="11" t="str">
        <f t="shared" si="42"/>
        <v>Chlopčík Ondřej</v>
      </c>
      <c r="P489" s="3">
        <f t="shared" si="44"/>
        <v>6</v>
      </c>
      <c r="W489" s="34"/>
    </row>
    <row r="490" spans="1:23" x14ac:dyDescent="0.25">
      <c r="A490" s="13">
        <v>42889</v>
      </c>
      <c r="B490" s="14" t="s">
        <v>558</v>
      </c>
      <c r="C490" s="15" t="s">
        <v>97</v>
      </c>
      <c r="D490" s="15" t="s">
        <v>250</v>
      </c>
      <c r="E490" s="16" t="s">
        <v>367</v>
      </c>
      <c r="F490" s="16" t="s">
        <v>168</v>
      </c>
      <c r="G490" s="15"/>
      <c r="H490" s="14" t="s">
        <v>16</v>
      </c>
      <c r="I490" s="17" t="s">
        <v>420</v>
      </c>
      <c r="J490" s="15">
        <v>1</v>
      </c>
      <c r="K490" s="15">
        <v>0</v>
      </c>
      <c r="L490" s="15">
        <v>1</v>
      </c>
      <c r="M490" s="3">
        <f t="shared" si="41"/>
        <v>0</v>
      </c>
      <c r="N490" s="3">
        <f t="shared" si="43"/>
        <v>2</v>
      </c>
      <c r="O490" s="11" t="str">
        <f t="shared" si="42"/>
        <v>Malaczynski Filip</v>
      </c>
      <c r="P490" s="3">
        <f t="shared" si="44"/>
        <v>2</v>
      </c>
      <c r="W490" s="34"/>
    </row>
    <row r="491" spans="1:23" x14ac:dyDescent="0.25">
      <c r="A491" s="13">
        <v>42889</v>
      </c>
      <c r="B491" s="14" t="s">
        <v>558</v>
      </c>
      <c r="C491" s="15" t="s">
        <v>97</v>
      </c>
      <c r="D491" s="15" t="s">
        <v>250</v>
      </c>
      <c r="E491" s="16" t="s">
        <v>239</v>
      </c>
      <c r="F491" s="16" t="s">
        <v>191</v>
      </c>
      <c r="G491" s="15"/>
      <c r="H491" s="14" t="s">
        <v>16</v>
      </c>
      <c r="I491" s="17" t="s">
        <v>204</v>
      </c>
      <c r="J491" s="15">
        <v>0</v>
      </c>
      <c r="K491" s="15">
        <v>0</v>
      </c>
      <c r="L491" s="15">
        <v>1</v>
      </c>
      <c r="M491" s="3">
        <f t="shared" si="41"/>
        <v>0</v>
      </c>
      <c r="N491" s="3">
        <f t="shared" si="43"/>
        <v>0</v>
      </c>
      <c r="O491" s="11" t="str">
        <f t="shared" si="42"/>
        <v>Šimek Daniel</v>
      </c>
      <c r="P491" s="3">
        <f t="shared" si="44"/>
        <v>0</v>
      </c>
      <c r="W491" s="34"/>
    </row>
    <row r="492" spans="1:23" x14ac:dyDescent="0.25">
      <c r="A492" s="13">
        <v>42889</v>
      </c>
      <c r="B492" s="14" t="s">
        <v>558</v>
      </c>
      <c r="C492" s="15" t="s">
        <v>97</v>
      </c>
      <c r="D492" s="15" t="s">
        <v>250</v>
      </c>
      <c r="E492" s="16" t="s">
        <v>244</v>
      </c>
      <c r="F492" s="16" t="s">
        <v>197</v>
      </c>
      <c r="G492" s="15"/>
      <c r="H492" s="14" t="s">
        <v>16</v>
      </c>
      <c r="I492" s="17" t="s">
        <v>218</v>
      </c>
      <c r="J492" s="15">
        <v>1</v>
      </c>
      <c r="K492" s="15">
        <v>0</v>
      </c>
      <c r="L492" s="15">
        <v>2</v>
      </c>
      <c r="M492" s="3">
        <f t="shared" si="41"/>
        <v>0</v>
      </c>
      <c r="N492" s="3">
        <f t="shared" si="43"/>
        <v>2</v>
      </c>
      <c r="O492" s="11" t="str">
        <f t="shared" si="42"/>
        <v>Kresta Matěj</v>
      </c>
      <c r="P492" s="3">
        <f t="shared" si="44"/>
        <v>2</v>
      </c>
      <c r="W492" s="34"/>
    </row>
    <row r="493" spans="1:23" x14ac:dyDescent="0.25">
      <c r="A493" s="13">
        <v>42889</v>
      </c>
      <c r="B493" s="14" t="s">
        <v>558</v>
      </c>
      <c r="C493" s="15" t="s">
        <v>97</v>
      </c>
      <c r="D493" s="15" t="s">
        <v>250</v>
      </c>
      <c r="E493" s="16" t="s">
        <v>319</v>
      </c>
      <c r="F493" s="16" t="s">
        <v>162</v>
      </c>
      <c r="G493" s="15"/>
      <c r="H493" s="14" t="s">
        <v>16</v>
      </c>
      <c r="I493" s="17" t="s">
        <v>189</v>
      </c>
      <c r="J493" s="15">
        <v>0</v>
      </c>
      <c r="K493" s="15">
        <v>0</v>
      </c>
      <c r="L493" s="15">
        <v>2</v>
      </c>
      <c r="M493" s="3">
        <f t="shared" si="41"/>
        <v>0</v>
      </c>
      <c r="N493" s="3">
        <f t="shared" si="43"/>
        <v>0</v>
      </c>
      <c r="O493" s="11" t="str">
        <f t="shared" si="42"/>
        <v>Dvořáček Adam</v>
      </c>
      <c r="P493" s="3">
        <f t="shared" si="44"/>
        <v>0</v>
      </c>
      <c r="W493" s="34"/>
    </row>
    <row r="494" spans="1:23" x14ac:dyDescent="0.25">
      <c r="A494" s="13">
        <v>42889</v>
      </c>
      <c r="B494" s="14" t="s">
        <v>558</v>
      </c>
      <c r="C494" s="15" t="s">
        <v>97</v>
      </c>
      <c r="D494" s="15" t="s">
        <v>250</v>
      </c>
      <c r="E494" s="16" t="s">
        <v>245</v>
      </c>
      <c r="F494" s="16" t="s">
        <v>220</v>
      </c>
      <c r="G494" s="15"/>
      <c r="H494" s="14" t="s">
        <v>16</v>
      </c>
      <c r="I494" s="17" t="s">
        <v>241</v>
      </c>
      <c r="J494" s="15">
        <v>0</v>
      </c>
      <c r="K494" s="15">
        <v>0</v>
      </c>
      <c r="L494" s="15">
        <v>1</v>
      </c>
      <c r="M494" s="3">
        <f t="shared" si="41"/>
        <v>0</v>
      </c>
      <c r="N494" s="3">
        <f t="shared" si="43"/>
        <v>0</v>
      </c>
      <c r="O494" s="11" t="str">
        <f t="shared" si="42"/>
        <v>Mojžíšek Lukáš</v>
      </c>
      <c r="P494" s="3">
        <f t="shared" si="44"/>
        <v>0</v>
      </c>
      <c r="W494" s="34"/>
    </row>
    <row r="495" spans="1:23" x14ac:dyDescent="0.25">
      <c r="A495" s="13">
        <v>42889</v>
      </c>
      <c r="B495" s="14" t="s">
        <v>558</v>
      </c>
      <c r="C495" s="15" t="s">
        <v>97</v>
      </c>
      <c r="D495" s="15" t="s">
        <v>250</v>
      </c>
      <c r="E495" s="16" t="s">
        <v>243</v>
      </c>
      <c r="F495" s="16" t="s">
        <v>217</v>
      </c>
      <c r="G495" s="15"/>
      <c r="H495" s="14" t="s">
        <v>16</v>
      </c>
      <c r="I495" s="17" t="s">
        <v>224</v>
      </c>
      <c r="J495" s="15">
        <v>2</v>
      </c>
      <c r="K495" s="15">
        <v>0</v>
      </c>
      <c r="L495" s="15">
        <v>0</v>
      </c>
      <c r="M495" s="3">
        <f t="shared" si="41"/>
        <v>0</v>
      </c>
      <c r="N495" s="3">
        <f t="shared" si="43"/>
        <v>4</v>
      </c>
      <c r="O495" s="11" t="str">
        <f t="shared" si="42"/>
        <v>Král Jan</v>
      </c>
      <c r="P495" s="3">
        <f t="shared" si="44"/>
        <v>4</v>
      </c>
      <c r="W495" s="34"/>
    </row>
    <row r="496" spans="1:23" x14ac:dyDescent="0.25">
      <c r="A496" s="13">
        <v>42889</v>
      </c>
      <c r="B496" s="14" t="s">
        <v>558</v>
      </c>
      <c r="C496" s="15" t="s">
        <v>97</v>
      </c>
      <c r="D496" s="15" t="s">
        <v>250</v>
      </c>
      <c r="E496" s="16" t="s">
        <v>247</v>
      </c>
      <c r="F496" s="16" t="s">
        <v>203</v>
      </c>
      <c r="G496" s="15"/>
      <c r="H496" s="14" t="s">
        <v>16</v>
      </c>
      <c r="I496" s="17" t="s">
        <v>248</v>
      </c>
      <c r="J496" s="15">
        <v>1</v>
      </c>
      <c r="K496" s="15">
        <v>0</v>
      </c>
      <c r="L496" s="15">
        <v>1</v>
      </c>
      <c r="M496" s="3">
        <f t="shared" si="41"/>
        <v>0</v>
      </c>
      <c r="N496" s="3">
        <f t="shared" si="43"/>
        <v>2</v>
      </c>
      <c r="O496" s="11" t="str">
        <f t="shared" si="42"/>
        <v>Pavlica Tomáš</v>
      </c>
      <c r="P496" s="3">
        <f t="shared" si="44"/>
        <v>2</v>
      </c>
      <c r="W496" s="34"/>
    </row>
    <row r="497" spans="1:23" x14ac:dyDescent="0.25">
      <c r="A497" s="13">
        <v>42897</v>
      </c>
      <c r="B497" s="14" t="s">
        <v>559</v>
      </c>
      <c r="C497" s="15" t="s">
        <v>11</v>
      </c>
      <c r="D497" s="15" t="s">
        <v>154</v>
      </c>
      <c r="E497" s="16" t="s">
        <v>519</v>
      </c>
      <c r="F497" s="16" t="s">
        <v>520</v>
      </c>
      <c r="G497" s="15">
        <v>3</v>
      </c>
      <c r="H497" s="14" t="s">
        <v>12</v>
      </c>
      <c r="I497" s="17" t="s">
        <v>417</v>
      </c>
      <c r="J497" s="15">
        <v>1</v>
      </c>
      <c r="K497" s="15">
        <v>0</v>
      </c>
      <c r="L497" s="15">
        <v>2</v>
      </c>
      <c r="M497" s="3">
        <f t="shared" si="41"/>
        <v>2</v>
      </c>
      <c r="N497" s="3">
        <f t="shared" si="43"/>
        <v>1</v>
      </c>
      <c r="O497" s="11" t="str">
        <f t="shared" si="42"/>
        <v>Kuluris Manolis</v>
      </c>
      <c r="P497" s="3">
        <f t="shared" si="44"/>
        <v>3</v>
      </c>
      <c r="W497" s="34"/>
    </row>
    <row r="498" spans="1:23" x14ac:dyDescent="0.25">
      <c r="A498" s="13">
        <v>42897</v>
      </c>
      <c r="B498" s="14" t="s">
        <v>559</v>
      </c>
      <c r="C498" s="15" t="s">
        <v>11</v>
      </c>
      <c r="D498" s="15" t="s">
        <v>154</v>
      </c>
      <c r="E498" s="16" t="s">
        <v>522</v>
      </c>
      <c r="F498" s="16" t="s">
        <v>186</v>
      </c>
      <c r="G498" s="15">
        <v>2</v>
      </c>
      <c r="H498" s="14" t="s">
        <v>12</v>
      </c>
      <c r="I498" s="17" t="s">
        <v>401</v>
      </c>
      <c r="J498" s="15">
        <v>2</v>
      </c>
      <c r="K498" s="15">
        <v>0</v>
      </c>
      <c r="L498" s="15">
        <v>1</v>
      </c>
      <c r="M498" s="3">
        <f t="shared" si="41"/>
        <v>3</v>
      </c>
      <c r="N498" s="3">
        <f t="shared" si="43"/>
        <v>2</v>
      </c>
      <c r="O498" s="11" t="str">
        <f t="shared" si="42"/>
        <v>Zwilling Šimon</v>
      </c>
      <c r="P498" s="3">
        <f t="shared" si="44"/>
        <v>5</v>
      </c>
      <c r="W498" s="34"/>
    </row>
    <row r="499" spans="1:23" x14ac:dyDescent="0.25">
      <c r="A499" s="13">
        <v>42897</v>
      </c>
      <c r="B499" s="14" t="s">
        <v>559</v>
      </c>
      <c r="C499" s="15" t="s">
        <v>11</v>
      </c>
      <c r="D499" s="15" t="s">
        <v>154</v>
      </c>
      <c r="E499" s="16" t="s">
        <v>469</v>
      </c>
      <c r="F499" s="16" t="s">
        <v>470</v>
      </c>
      <c r="G499" s="15">
        <v>2</v>
      </c>
      <c r="H499" s="14" t="s">
        <v>12</v>
      </c>
      <c r="I499" s="17" t="s">
        <v>169</v>
      </c>
      <c r="J499" s="15">
        <v>1</v>
      </c>
      <c r="K499" s="15">
        <v>0</v>
      </c>
      <c r="L499" s="15">
        <v>1</v>
      </c>
      <c r="M499" s="3">
        <f t="shared" si="41"/>
        <v>3</v>
      </c>
      <c r="N499" s="3">
        <f t="shared" si="43"/>
        <v>1</v>
      </c>
      <c r="O499" s="11" t="str">
        <f t="shared" si="42"/>
        <v>Vlk František</v>
      </c>
      <c r="P499" s="3">
        <f t="shared" si="44"/>
        <v>4</v>
      </c>
      <c r="W499" s="34"/>
    </row>
    <row r="500" spans="1:23" x14ac:dyDescent="0.25">
      <c r="A500" s="13">
        <v>42897</v>
      </c>
      <c r="B500" s="14" t="s">
        <v>559</v>
      </c>
      <c r="C500" s="15" t="s">
        <v>11</v>
      </c>
      <c r="D500" s="15" t="s">
        <v>154</v>
      </c>
      <c r="E500" s="16" t="s">
        <v>511</v>
      </c>
      <c r="F500" s="16" t="s">
        <v>512</v>
      </c>
      <c r="G500" s="15">
        <v>2</v>
      </c>
      <c r="H500" s="14" t="s">
        <v>12</v>
      </c>
      <c r="I500" s="17" t="s">
        <v>560</v>
      </c>
      <c r="J500" s="15">
        <v>2</v>
      </c>
      <c r="K500" s="15">
        <v>0</v>
      </c>
      <c r="L500" s="15">
        <v>1</v>
      </c>
      <c r="M500" s="3">
        <f t="shared" si="41"/>
        <v>3</v>
      </c>
      <c r="N500" s="3">
        <f t="shared" si="43"/>
        <v>2</v>
      </c>
      <c r="O500" s="11" t="str">
        <f t="shared" si="42"/>
        <v>Kocmanová Lucie</v>
      </c>
      <c r="P500" s="3">
        <f t="shared" si="44"/>
        <v>5</v>
      </c>
      <c r="W500" s="34"/>
    </row>
    <row r="501" spans="1:23" x14ac:dyDescent="0.25">
      <c r="A501" s="13">
        <v>42897</v>
      </c>
      <c r="B501" s="14" t="s">
        <v>559</v>
      </c>
      <c r="C501" s="15" t="s">
        <v>11</v>
      </c>
      <c r="D501" s="15" t="s">
        <v>154</v>
      </c>
      <c r="E501" s="16" t="s">
        <v>521</v>
      </c>
      <c r="F501" s="16" t="s">
        <v>211</v>
      </c>
      <c r="G501" s="15">
        <v>3</v>
      </c>
      <c r="H501" s="14" t="s">
        <v>12</v>
      </c>
      <c r="I501" s="17" t="s">
        <v>179</v>
      </c>
      <c r="J501" s="15">
        <v>0</v>
      </c>
      <c r="K501" s="15">
        <v>0</v>
      </c>
      <c r="L501" s="15">
        <v>3</v>
      </c>
      <c r="M501" s="3">
        <f t="shared" si="41"/>
        <v>2</v>
      </c>
      <c r="N501" s="3">
        <f t="shared" si="43"/>
        <v>0</v>
      </c>
      <c r="O501" s="11" t="str">
        <f t="shared" si="42"/>
        <v>Blahová Alexandra</v>
      </c>
      <c r="P501" s="3">
        <f t="shared" si="44"/>
        <v>2</v>
      </c>
      <c r="W501" s="34"/>
    </row>
    <row r="502" spans="1:23" x14ac:dyDescent="0.25">
      <c r="A502" s="13">
        <v>42897</v>
      </c>
      <c r="B502" s="14" t="s">
        <v>559</v>
      </c>
      <c r="C502" s="15" t="s">
        <v>11</v>
      </c>
      <c r="D502" s="15" t="s">
        <v>154</v>
      </c>
      <c r="E502" s="16" t="s">
        <v>402</v>
      </c>
      <c r="F502" s="16" t="s">
        <v>162</v>
      </c>
      <c r="G502" s="15">
        <v>2</v>
      </c>
      <c r="H502" s="14" t="s">
        <v>12</v>
      </c>
      <c r="I502" s="17" t="s">
        <v>561</v>
      </c>
      <c r="J502" s="15">
        <v>2</v>
      </c>
      <c r="K502" s="15">
        <v>0</v>
      </c>
      <c r="L502" s="15">
        <v>1</v>
      </c>
      <c r="M502" s="3">
        <f t="shared" si="41"/>
        <v>3</v>
      </c>
      <c r="N502" s="3">
        <f t="shared" si="43"/>
        <v>2</v>
      </c>
      <c r="O502" s="11" t="str">
        <f t="shared" si="42"/>
        <v>Dryšl Adam</v>
      </c>
      <c r="P502" s="3">
        <f t="shared" si="44"/>
        <v>5</v>
      </c>
      <c r="W502" s="34"/>
    </row>
    <row r="503" spans="1:23" x14ac:dyDescent="0.25">
      <c r="A503" s="13">
        <v>42897</v>
      </c>
      <c r="B503" s="14" t="s">
        <v>559</v>
      </c>
      <c r="C503" s="15" t="s">
        <v>11</v>
      </c>
      <c r="D503" s="15" t="s">
        <v>154</v>
      </c>
      <c r="E503" s="16" t="s">
        <v>543</v>
      </c>
      <c r="F503" s="16" t="s">
        <v>172</v>
      </c>
      <c r="G503" s="15">
        <v>1</v>
      </c>
      <c r="H503" s="14" t="s">
        <v>12</v>
      </c>
      <c r="I503" s="17" t="s">
        <v>169</v>
      </c>
      <c r="J503" s="15">
        <v>2</v>
      </c>
      <c r="K503" s="15">
        <v>0</v>
      </c>
      <c r="L503" s="15">
        <v>0</v>
      </c>
      <c r="M503" s="3">
        <f t="shared" si="41"/>
        <v>4</v>
      </c>
      <c r="N503" s="3">
        <f t="shared" si="43"/>
        <v>2</v>
      </c>
      <c r="O503" s="11" t="str">
        <f t="shared" si="42"/>
        <v>Baudiš Michal</v>
      </c>
      <c r="P503" s="3">
        <f t="shared" si="44"/>
        <v>6</v>
      </c>
      <c r="W503" s="34"/>
    </row>
    <row r="504" spans="1:23" x14ac:dyDescent="0.25">
      <c r="A504" s="13">
        <v>42897</v>
      </c>
      <c r="B504" s="14" t="s">
        <v>559</v>
      </c>
      <c r="C504" s="15" t="s">
        <v>11</v>
      </c>
      <c r="D504" s="15" t="s">
        <v>154</v>
      </c>
      <c r="E504" s="16" t="s">
        <v>158</v>
      </c>
      <c r="F504" s="16" t="s">
        <v>159</v>
      </c>
      <c r="G504" s="15">
        <v>1</v>
      </c>
      <c r="H504" s="14" t="s">
        <v>12</v>
      </c>
      <c r="I504" s="17" t="s">
        <v>163</v>
      </c>
      <c r="J504" s="15">
        <v>2</v>
      </c>
      <c r="K504" s="15">
        <v>0</v>
      </c>
      <c r="L504" s="15">
        <v>0</v>
      </c>
      <c r="M504" s="3">
        <f t="shared" si="41"/>
        <v>4</v>
      </c>
      <c r="N504" s="3">
        <f t="shared" si="43"/>
        <v>2</v>
      </c>
      <c r="O504" s="11" t="str">
        <f t="shared" si="42"/>
        <v>Turek Jakub</v>
      </c>
      <c r="P504" s="3">
        <f t="shared" si="44"/>
        <v>6</v>
      </c>
      <c r="W504" s="34"/>
    </row>
    <row r="505" spans="1:23" x14ac:dyDescent="0.25">
      <c r="A505" s="13">
        <v>42897</v>
      </c>
      <c r="B505" s="14" t="s">
        <v>559</v>
      </c>
      <c r="C505" s="15" t="s">
        <v>11</v>
      </c>
      <c r="D505" s="15" t="s">
        <v>154</v>
      </c>
      <c r="E505" s="16" t="s">
        <v>411</v>
      </c>
      <c r="F505" s="16" t="s">
        <v>412</v>
      </c>
      <c r="G505" s="15">
        <v>2</v>
      </c>
      <c r="H505" s="14" t="s">
        <v>12</v>
      </c>
      <c r="I505" s="17" t="s">
        <v>179</v>
      </c>
      <c r="J505" s="15">
        <v>2</v>
      </c>
      <c r="K505" s="15">
        <v>0</v>
      </c>
      <c r="L505" s="15">
        <v>1</v>
      </c>
      <c r="M505" s="3">
        <f t="shared" si="41"/>
        <v>3</v>
      </c>
      <c r="N505" s="3">
        <f t="shared" si="43"/>
        <v>2</v>
      </c>
      <c r="O505" s="11" t="str">
        <f t="shared" si="42"/>
        <v>Papavasilevský Marek</v>
      </c>
      <c r="P505" s="3">
        <f t="shared" si="44"/>
        <v>5</v>
      </c>
      <c r="W505" s="34"/>
    </row>
    <row r="506" spans="1:23" x14ac:dyDescent="0.25">
      <c r="A506" s="13">
        <v>42897</v>
      </c>
      <c r="B506" s="14" t="s">
        <v>559</v>
      </c>
      <c r="C506" s="15" t="s">
        <v>11</v>
      </c>
      <c r="D506" s="15" t="s">
        <v>154</v>
      </c>
      <c r="E506" s="16" t="s">
        <v>414</v>
      </c>
      <c r="F506" s="16" t="s">
        <v>162</v>
      </c>
      <c r="G506" s="15">
        <v>1</v>
      </c>
      <c r="H506" s="14" t="s">
        <v>12</v>
      </c>
      <c r="I506" s="17" t="s">
        <v>174</v>
      </c>
      <c r="J506" s="15">
        <v>2</v>
      </c>
      <c r="K506" s="15">
        <v>0</v>
      </c>
      <c r="L506" s="15">
        <v>0</v>
      </c>
      <c r="M506" s="3">
        <f t="shared" si="41"/>
        <v>4</v>
      </c>
      <c r="N506" s="3">
        <f t="shared" si="43"/>
        <v>2</v>
      </c>
      <c r="O506" s="11" t="str">
        <f t="shared" si="42"/>
        <v>Kulhánek Adam</v>
      </c>
      <c r="P506" s="3">
        <f t="shared" si="44"/>
        <v>6</v>
      </c>
      <c r="W506" s="34"/>
    </row>
    <row r="507" spans="1:23" x14ac:dyDescent="0.25">
      <c r="A507" s="13">
        <v>42897</v>
      </c>
      <c r="B507" s="14" t="s">
        <v>559</v>
      </c>
      <c r="C507" s="15" t="s">
        <v>11</v>
      </c>
      <c r="D507" s="15" t="s">
        <v>154</v>
      </c>
      <c r="E507" s="16" t="s">
        <v>413</v>
      </c>
      <c r="F507" s="16" t="s">
        <v>203</v>
      </c>
      <c r="G507" s="15">
        <v>2</v>
      </c>
      <c r="H507" s="14" t="s">
        <v>12</v>
      </c>
      <c r="I507" s="17" t="s">
        <v>401</v>
      </c>
      <c r="J507" s="15">
        <v>2</v>
      </c>
      <c r="K507" s="15">
        <v>0</v>
      </c>
      <c r="L507" s="15">
        <v>1</v>
      </c>
      <c r="M507" s="3">
        <f t="shared" si="41"/>
        <v>3</v>
      </c>
      <c r="N507" s="3">
        <f t="shared" si="43"/>
        <v>2</v>
      </c>
      <c r="O507" s="11" t="str">
        <f t="shared" si="42"/>
        <v>Chmela Tomáš</v>
      </c>
      <c r="P507" s="3">
        <f t="shared" si="44"/>
        <v>5</v>
      </c>
      <c r="W507" s="34"/>
    </row>
    <row r="508" spans="1:23" x14ac:dyDescent="0.25">
      <c r="A508" s="13">
        <v>42966</v>
      </c>
      <c r="B508" s="14" t="s">
        <v>562</v>
      </c>
      <c r="C508" s="15" t="s">
        <v>87</v>
      </c>
      <c r="D508" s="15" t="s">
        <v>154</v>
      </c>
      <c r="E508" s="16" t="s">
        <v>308</v>
      </c>
      <c r="F508" s="16" t="s">
        <v>309</v>
      </c>
      <c r="G508" s="15">
        <v>7</v>
      </c>
      <c r="H508" s="14" t="s">
        <v>19</v>
      </c>
      <c r="I508" s="17" t="s">
        <v>324</v>
      </c>
      <c r="J508" s="15">
        <v>1</v>
      </c>
      <c r="K508" s="15">
        <v>0</v>
      </c>
      <c r="L508" s="15">
        <v>2</v>
      </c>
      <c r="M508" s="3">
        <f t="shared" si="41"/>
        <v>2</v>
      </c>
      <c r="N508" s="3">
        <f t="shared" si="43"/>
        <v>1</v>
      </c>
      <c r="O508" s="11" t="str">
        <f t="shared" si="42"/>
        <v>Polášková Kristýna</v>
      </c>
      <c r="P508" s="3">
        <f t="shared" si="44"/>
        <v>3</v>
      </c>
      <c r="W508" s="34"/>
    </row>
    <row r="509" spans="1:23" x14ac:dyDescent="0.25">
      <c r="A509" s="13">
        <v>42966</v>
      </c>
      <c r="B509" s="14" t="s">
        <v>562</v>
      </c>
      <c r="C509" s="15" t="s">
        <v>87</v>
      </c>
      <c r="D509" s="15" t="s">
        <v>154</v>
      </c>
      <c r="E509" s="16" t="s">
        <v>223</v>
      </c>
      <c r="F509" s="16" t="s">
        <v>203</v>
      </c>
      <c r="G509" s="15" t="s">
        <v>173</v>
      </c>
      <c r="H509" s="14" t="s">
        <v>18</v>
      </c>
      <c r="I509" s="17" t="s">
        <v>224</v>
      </c>
      <c r="J509" s="15">
        <v>0</v>
      </c>
      <c r="K509" s="15">
        <v>0</v>
      </c>
      <c r="L509" s="15">
        <v>2</v>
      </c>
      <c r="M509" s="3">
        <f t="shared" si="41"/>
        <v>0</v>
      </c>
      <c r="N509" s="3">
        <f t="shared" si="43"/>
        <v>0</v>
      </c>
      <c r="O509" s="11" t="str">
        <f t="shared" si="42"/>
        <v>Pustějovský Tomáš</v>
      </c>
      <c r="P509" s="3">
        <f t="shared" si="44"/>
        <v>0</v>
      </c>
      <c r="W509" s="34"/>
    </row>
    <row r="510" spans="1:23" x14ac:dyDescent="0.25">
      <c r="A510" s="13">
        <v>42995</v>
      </c>
      <c r="B510" s="14" t="s">
        <v>563</v>
      </c>
      <c r="C510" s="15" t="s">
        <v>54</v>
      </c>
      <c r="D510" s="15" t="s">
        <v>154</v>
      </c>
      <c r="E510" s="16" t="s">
        <v>356</v>
      </c>
      <c r="F510" s="16" t="s">
        <v>186</v>
      </c>
      <c r="G510" s="15">
        <v>2</v>
      </c>
      <c r="H510" s="14" t="s">
        <v>14</v>
      </c>
      <c r="I510" s="17" t="s">
        <v>354</v>
      </c>
      <c r="J510" s="15">
        <v>0</v>
      </c>
      <c r="K510" s="15">
        <v>0</v>
      </c>
      <c r="L510" s="15">
        <v>2</v>
      </c>
      <c r="M510" s="3">
        <f t="shared" si="41"/>
        <v>5</v>
      </c>
      <c r="N510" s="3">
        <f t="shared" si="43"/>
        <v>0</v>
      </c>
      <c r="O510" s="11" t="str">
        <f t="shared" si="42"/>
        <v>Fulneček Šimon</v>
      </c>
      <c r="P510" s="3">
        <f t="shared" si="44"/>
        <v>5</v>
      </c>
      <c r="W510" s="34"/>
    </row>
    <row r="511" spans="1:23" x14ac:dyDescent="0.25">
      <c r="A511" s="13">
        <v>42995</v>
      </c>
      <c r="B511" s="14" t="s">
        <v>563</v>
      </c>
      <c r="C511" s="15" t="s">
        <v>54</v>
      </c>
      <c r="D511" s="15" t="s">
        <v>154</v>
      </c>
      <c r="E511" s="16" t="s">
        <v>349</v>
      </c>
      <c r="F511" s="16" t="s">
        <v>195</v>
      </c>
      <c r="G511" s="15" t="s">
        <v>173</v>
      </c>
      <c r="H511" s="14" t="s">
        <v>14</v>
      </c>
      <c r="I511" s="17" t="s">
        <v>420</v>
      </c>
      <c r="J511" s="15">
        <v>1</v>
      </c>
      <c r="K511" s="15">
        <v>0</v>
      </c>
      <c r="L511" s="15">
        <v>2</v>
      </c>
      <c r="M511" s="3">
        <f t="shared" si="41"/>
        <v>0</v>
      </c>
      <c r="N511" s="3">
        <f t="shared" si="43"/>
        <v>1</v>
      </c>
      <c r="O511" s="11" t="str">
        <f t="shared" si="42"/>
        <v>Čech Jiří</v>
      </c>
      <c r="P511" s="3">
        <f t="shared" si="44"/>
        <v>1</v>
      </c>
      <c r="W511" s="34"/>
    </row>
    <row r="512" spans="1:23" x14ac:dyDescent="0.25">
      <c r="A512" s="13">
        <v>42995</v>
      </c>
      <c r="B512" s="14" t="s">
        <v>563</v>
      </c>
      <c r="C512" s="15" t="s">
        <v>54</v>
      </c>
      <c r="D512" s="15" t="s">
        <v>154</v>
      </c>
      <c r="E512" s="16" t="s">
        <v>177</v>
      </c>
      <c r="F512" s="16" t="s">
        <v>330</v>
      </c>
      <c r="G512" s="15">
        <v>4</v>
      </c>
      <c r="H512" s="14" t="s">
        <v>83</v>
      </c>
      <c r="I512" s="17" t="s">
        <v>331</v>
      </c>
      <c r="J512" s="15">
        <v>1</v>
      </c>
      <c r="K512" s="15">
        <v>0</v>
      </c>
      <c r="L512" s="15">
        <v>3</v>
      </c>
      <c r="M512" s="3">
        <f t="shared" si="41"/>
        <v>0</v>
      </c>
      <c r="N512" s="3">
        <f t="shared" si="43"/>
        <v>1</v>
      </c>
      <c r="O512" s="11" t="str">
        <f t="shared" si="42"/>
        <v>Rapčanová Alice</v>
      </c>
      <c r="P512" s="3">
        <f t="shared" si="44"/>
        <v>1</v>
      </c>
      <c r="W512" s="34"/>
    </row>
    <row r="513" spans="1:23" x14ac:dyDescent="0.25">
      <c r="A513" s="13">
        <v>42995</v>
      </c>
      <c r="B513" s="14" t="s">
        <v>563</v>
      </c>
      <c r="C513" s="15" t="s">
        <v>54</v>
      </c>
      <c r="D513" s="15" t="s">
        <v>154</v>
      </c>
      <c r="E513" s="16" t="s">
        <v>177</v>
      </c>
      <c r="F513" s="16" t="s">
        <v>178</v>
      </c>
      <c r="G513" s="15">
        <v>3</v>
      </c>
      <c r="H513" s="14" t="s">
        <v>83</v>
      </c>
      <c r="I513" s="17" t="s">
        <v>166</v>
      </c>
      <c r="J513" s="15">
        <v>1</v>
      </c>
      <c r="K513" s="15">
        <v>0</v>
      </c>
      <c r="L513" s="15">
        <v>2</v>
      </c>
      <c r="M513" s="3">
        <f t="shared" si="41"/>
        <v>3</v>
      </c>
      <c r="N513" s="3">
        <f t="shared" si="43"/>
        <v>1</v>
      </c>
      <c r="O513" s="11" t="str">
        <f t="shared" si="42"/>
        <v>Rapčanová Silvie</v>
      </c>
      <c r="P513" s="3">
        <f t="shared" si="44"/>
        <v>4</v>
      </c>
      <c r="W513" s="34"/>
    </row>
    <row r="514" spans="1:23" x14ac:dyDescent="0.25">
      <c r="A514" s="13">
        <v>42995</v>
      </c>
      <c r="B514" s="14" t="s">
        <v>563</v>
      </c>
      <c r="C514" s="15" t="s">
        <v>54</v>
      </c>
      <c r="D514" s="15" t="s">
        <v>154</v>
      </c>
      <c r="E514" s="16" t="s">
        <v>564</v>
      </c>
      <c r="F514" s="16" t="s">
        <v>565</v>
      </c>
      <c r="G514" s="15">
        <v>2</v>
      </c>
      <c r="H514" s="14" t="s">
        <v>83</v>
      </c>
      <c r="I514" s="17" t="s">
        <v>566</v>
      </c>
      <c r="J514" s="15">
        <v>0</v>
      </c>
      <c r="K514" s="15">
        <v>0</v>
      </c>
      <c r="L514" s="15">
        <v>2</v>
      </c>
      <c r="M514" s="3">
        <f t="shared" ref="M514:M577" si="49">IF(ISNA(VLOOKUP(C514&amp;G514,$V$3:$W$92,2,FALSE)),0,VLOOKUP(C514&amp;G514,$V$3:$W$92,2,FALSE))</f>
        <v>5</v>
      </c>
      <c r="N514" s="3">
        <f t="shared" si="43"/>
        <v>0</v>
      </c>
      <c r="O514" s="11" t="str">
        <f t="shared" ref="O514:O577" si="50">E514&amp;" "&amp;F514</f>
        <v>Vavřínová Pavla</v>
      </c>
      <c r="P514" s="3">
        <f t="shared" si="44"/>
        <v>5</v>
      </c>
      <c r="W514" s="34"/>
    </row>
    <row r="515" spans="1:23" x14ac:dyDescent="0.25">
      <c r="A515" s="13">
        <v>42995</v>
      </c>
      <c r="B515" s="14" t="s">
        <v>563</v>
      </c>
      <c r="C515" s="15" t="s">
        <v>54</v>
      </c>
      <c r="D515" s="15" t="s">
        <v>154</v>
      </c>
      <c r="E515" s="16" t="s">
        <v>161</v>
      </c>
      <c r="F515" s="16" t="s">
        <v>162</v>
      </c>
      <c r="G515" s="15">
        <v>2</v>
      </c>
      <c r="H515" s="14" t="s">
        <v>12</v>
      </c>
      <c r="I515" s="17" t="s">
        <v>160</v>
      </c>
      <c r="J515" s="15">
        <v>4</v>
      </c>
      <c r="K515" s="15">
        <v>0</v>
      </c>
      <c r="L515" s="15">
        <v>1</v>
      </c>
      <c r="M515" s="3">
        <f t="shared" si="49"/>
        <v>5</v>
      </c>
      <c r="N515" s="3">
        <f t="shared" ref="N515:N578" si="51">IF(D515="d",SUM(J515*2,K515),J515)</f>
        <v>4</v>
      </c>
      <c r="O515" s="11" t="str">
        <f t="shared" si="50"/>
        <v>To Adam</v>
      </c>
      <c r="P515" s="3">
        <f t="shared" ref="P515:P578" si="52">SUM(M515,N515)</f>
        <v>9</v>
      </c>
      <c r="W515" s="34"/>
    </row>
    <row r="516" spans="1:23" x14ac:dyDescent="0.25">
      <c r="A516" s="13">
        <v>42995</v>
      </c>
      <c r="B516" s="14" t="s">
        <v>567</v>
      </c>
      <c r="C516" s="15" t="s">
        <v>13</v>
      </c>
      <c r="D516" s="15" t="s">
        <v>154</v>
      </c>
      <c r="E516" s="16" t="s">
        <v>332</v>
      </c>
      <c r="F516" s="16" t="s">
        <v>229</v>
      </c>
      <c r="G516" s="15">
        <v>7</v>
      </c>
      <c r="H516" s="14" t="s">
        <v>83</v>
      </c>
      <c r="I516" s="17" t="s">
        <v>182</v>
      </c>
      <c r="J516" s="15">
        <v>1</v>
      </c>
      <c r="K516" s="15">
        <v>0</v>
      </c>
      <c r="L516" s="15">
        <v>2</v>
      </c>
      <c r="M516" s="3">
        <f t="shared" si="49"/>
        <v>2</v>
      </c>
      <c r="N516" s="3">
        <f t="shared" si="51"/>
        <v>1</v>
      </c>
      <c r="O516" s="11" t="str">
        <f t="shared" si="50"/>
        <v>Rodryčová Adéla</v>
      </c>
      <c r="P516" s="3">
        <f t="shared" si="52"/>
        <v>3</v>
      </c>
      <c r="W516" s="34"/>
    </row>
    <row r="517" spans="1:23" x14ac:dyDescent="0.25">
      <c r="A517" s="13">
        <v>42995</v>
      </c>
      <c r="B517" s="14" t="s">
        <v>567</v>
      </c>
      <c r="C517" s="15" t="s">
        <v>13</v>
      </c>
      <c r="D517" s="15" t="s">
        <v>154</v>
      </c>
      <c r="E517" s="16" t="s">
        <v>180</v>
      </c>
      <c r="F517" s="16" t="s">
        <v>181</v>
      </c>
      <c r="G517" s="15">
        <v>3</v>
      </c>
      <c r="H517" s="14" t="s">
        <v>83</v>
      </c>
      <c r="I517" s="17" t="s">
        <v>236</v>
      </c>
      <c r="J517" s="15">
        <v>1</v>
      </c>
      <c r="K517" s="15">
        <v>0</v>
      </c>
      <c r="L517" s="15">
        <v>1</v>
      </c>
      <c r="M517" s="3">
        <f t="shared" si="49"/>
        <v>5</v>
      </c>
      <c r="N517" s="3">
        <f t="shared" si="51"/>
        <v>1</v>
      </c>
      <c r="O517" s="11" t="str">
        <f t="shared" si="50"/>
        <v>Kuželová Dominika</v>
      </c>
      <c r="P517" s="3">
        <f t="shared" si="52"/>
        <v>6</v>
      </c>
      <c r="W517" s="34"/>
    </row>
    <row r="518" spans="1:23" x14ac:dyDescent="0.25">
      <c r="A518" s="13">
        <v>42995</v>
      </c>
      <c r="B518" s="14" t="s">
        <v>567</v>
      </c>
      <c r="C518" s="15" t="s">
        <v>13</v>
      </c>
      <c r="D518" s="15" t="s">
        <v>154</v>
      </c>
      <c r="E518" s="16" t="s">
        <v>171</v>
      </c>
      <c r="F518" s="16" t="s">
        <v>172</v>
      </c>
      <c r="G518" s="15" t="s">
        <v>173</v>
      </c>
      <c r="H518" s="14" t="s">
        <v>14</v>
      </c>
      <c r="I518" s="17" t="s">
        <v>174</v>
      </c>
      <c r="J518" s="15">
        <v>1</v>
      </c>
      <c r="K518" s="15">
        <v>0</v>
      </c>
      <c r="L518" s="15">
        <v>1</v>
      </c>
      <c r="M518" s="3">
        <f t="shared" si="49"/>
        <v>0</v>
      </c>
      <c r="N518" s="3">
        <f t="shared" si="51"/>
        <v>1</v>
      </c>
      <c r="O518" s="11" t="str">
        <f t="shared" si="50"/>
        <v>Meixner Michal</v>
      </c>
      <c r="P518" s="3">
        <f t="shared" si="52"/>
        <v>1</v>
      </c>
      <c r="W518" s="34"/>
    </row>
    <row r="519" spans="1:23" x14ac:dyDescent="0.25">
      <c r="A519" s="13">
        <v>42995</v>
      </c>
      <c r="B519" s="14" t="s">
        <v>567</v>
      </c>
      <c r="C519" s="15" t="s">
        <v>13</v>
      </c>
      <c r="D519" s="15" t="s">
        <v>154</v>
      </c>
      <c r="E519" s="16" t="s">
        <v>337</v>
      </c>
      <c r="F519" s="16" t="s">
        <v>217</v>
      </c>
      <c r="G519" s="15">
        <v>3</v>
      </c>
      <c r="H519" s="14" t="s">
        <v>14</v>
      </c>
      <c r="I519" s="17" t="s">
        <v>174</v>
      </c>
      <c r="J519" s="15">
        <v>6</v>
      </c>
      <c r="K519" s="15">
        <v>0</v>
      </c>
      <c r="L519" s="15">
        <v>1</v>
      </c>
      <c r="M519" s="3">
        <f t="shared" si="49"/>
        <v>5</v>
      </c>
      <c r="N519" s="3">
        <f t="shared" si="51"/>
        <v>6</v>
      </c>
      <c r="O519" s="11" t="str">
        <f t="shared" si="50"/>
        <v>Boháček Jan</v>
      </c>
      <c r="P519" s="3">
        <f t="shared" si="52"/>
        <v>11</v>
      </c>
      <c r="W519" s="34"/>
    </row>
    <row r="520" spans="1:23" x14ac:dyDescent="0.25">
      <c r="A520" s="13">
        <v>42995</v>
      </c>
      <c r="B520" s="14" t="s">
        <v>567</v>
      </c>
      <c r="C520" s="15" t="s">
        <v>13</v>
      </c>
      <c r="D520" s="15" t="s">
        <v>154</v>
      </c>
      <c r="E520" s="16" t="s">
        <v>167</v>
      </c>
      <c r="F520" s="16" t="s">
        <v>168</v>
      </c>
      <c r="G520" s="15">
        <v>5</v>
      </c>
      <c r="H520" s="14" t="s">
        <v>14</v>
      </c>
      <c r="I520" s="17" t="s">
        <v>176</v>
      </c>
      <c r="J520" s="15">
        <v>4</v>
      </c>
      <c r="K520" s="15">
        <v>0</v>
      </c>
      <c r="L520" s="15">
        <v>2</v>
      </c>
      <c r="M520" s="3">
        <f t="shared" si="49"/>
        <v>3</v>
      </c>
      <c r="N520" s="3">
        <f t="shared" si="51"/>
        <v>4</v>
      </c>
      <c r="O520" s="11" t="str">
        <f t="shared" si="50"/>
        <v>Čebík Filip</v>
      </c>
      <c r="P520" s="3">
        <f t="shared" si="52"/>
        <v>7</v>
      </c>
      <c r="W520" s="34"/>
    </row>
    <row r="521" spans="1:23" x14ac:dyDescent="0.25">
      <c r="A521" s="13">
        <v>42995</v>
      </c>
      <c r="B521" s="14" t="s">
        <v>567</v>
      </c>
      <c r="C521" s="15" t="s">
        <v>13</v>
      </c>
      <c r="D521" s="15" t="s">
        <v>154</v>
      </c>
      <c r="E521" s="16" t="s">
        <v>170</v>
      </c>
      <c r="F521" s="16" t="s">
        <v>217</v>
      </c>
      <c r="G521" s="15" t="s">
        <v>173</v>
      </c>
      <c r="H521" s="14" t="s">
        <v>14</v>
      </c>
      <c r="I521" s="17" t="s">
        <v>176</v>
      </c>
      <c r="J521" s="15">
        <v>2</v>
      </c>
      <c r="K521" s="15">
        <v>0</v>
      </c>
      <c r="L521" s="15">
        <v>2</v>
      </c>
      <c r="M521" s="3">
        <f t="shared" si="49"/>
        <v>0</v>
      </c>
      <c r="N521" s="3">
        <f t="shared" si="51"/>
        <v>2</v>
      </c>
      <c r="O521" s="11" t="str">
        <f t="shared" si="50"/>
        <v>Huvar Jan</v>
      </c>
      <c r="P521" s="3">
        <f t="shared" si="52"/>
        <v>2</v>
      </c>
      <c r="W521" s="34"/>
    </row>
    <row r="522" spans="1:23" x14ac:dyDescent="0.25">
      <c r="A522" s="13">
        <v>42995</v>
      </c>
      <c r="B522" s="14" t="s">
        <v>567</v>
      </c>
      <c r="C522" s="15" t="s">
        <v>13</v>
      </c>
      <c r="D522" s="15" t="s">
        <v>154</v>
      </c>
      <c r="E522" s="16" t="s">
        <v>175</v>
      </c>
      <c r="F522" s="16" t="s">
        <v>172</v>
      </c>
      <c r="G522" s="15">
        <v>5</v>
      </c>
      <c r="H522" s="14" t="s">
        <v>14</v>
      </c>
      <c r="I522" s="17" t="s">
        <v>420</v>
      </c>
      <c r="J522" s="15">
        <v>3</v>
      </c>
      <c r="K522" s="15">
        <v>0</v>
      </c>
      <c r="L522" s="15">
        <v>2</v>
      </c>
      <c r="M522" s="3">
        <f t="shared" si="49"/>
        <v>3</v>
      </c>
      <c r="N522" s="3">
        <f t="shared" si="51"/>
        <v>3</v>
      </c>
      <c r="O522" s="11" t="str">
        <f t="shared" si="50"/>
        <v>Čerchla Michal</v>
      </c>
      <c r="P522" s="3">
        <f t="shared" si="52"/>
        <v>6</v>
      </c>
      <c r="W522" s="34"/>
    </row>
    <row r="523" spans="1:23" x14ac:dyDescent="0.25">
      <c r="A523" s="13">
        <v>42868</v>
      </c>
      <c r="B523" s="14" t="s">
        <v>568</v>
      </c>
      <c r="C523" s="15" t="s">
        <v>17</v>
      </c>
      <c r="D523" s="15" t="s">
        <v>154</v>
      </c>
      <c r="E523" s="16" t="s">
        <v>337</v>
      </c>
      <c r="F523" s="16" t="s">
        <v>217</v>
      </c>
      <c r="G523" s="15" t="s">
        <v>173</v>
      </c>
      <c r="H523" s="14" t="s">
        <v>14</v>
      </c>
      <c r="I523" s="17" t="s">
        <v>169</v>
      </c>
      <c r="J523" s="15">
        <v>2</v>
      </c>
      <c r="K523" s="15">
        <v>0</v>
      </c>
      <c r="L523" s="15">
        <v>3</v>
      </c>
      <c r="M523" s="3">
        <f t="shared" si="49"/>
        <v>0</v>
      </c>
      <c r="N523" s="3">
        <f t="shared" si="51"/>
        <v>2</v>
      </c>
      <c r="O523" s="11" t="str">
        <f t="shared" si="50"/>
        <v>Boháček Jan</v>
      </c>
      <c r="P523" s="3">
        <f t="shared" si="52"/>
        <v>2</v>
      </c>
      <c r="W523" s="34"/>
    </row>
    <row r="524" spans="1:23" x14ac:dyDescent="0.25">
      <c r="A524" s="13">
        <v>42868</v>
      </c>
      <c r="B524" s="14" t="s">
        <v>568</v>
      </c>
      <c r="C524" s="15" t="s">
        <v>17</v>
      </c>
      <c r="D524" s="15" t="s">
        <v>154</v>
      </c>
      <c r="E524" s="16" t="s">
        <v>356</v>
      </c>
      <c r="F524" s="16" t="s">
        <v>186</v>
      </c>
      <c r="G524" s="15">
        <v>4</v>
      </c>
      <c r="H524" s="14" t="s">
        <v>14</v>
      </c>
      <c r="I524" s="17" t="s">
        <v>218</v>
      </c>
      <c r="J524" s="15">
        <v>1</v>
      </c>
      <c r="K524" s="15">
        <v>0</v>
      </c>
      <c r="L524" s="15">
        <v>3</v>
      </c>
      <c r="M524" s="3">
        <f t="shared" si="49"/>
        <v>0</v>
      </c>
      <c r="N524" s="3">
        <f t="shared" si="51"/>
        <v>1</v>
      </c>
      <c r="O524" s="11" t="str">
        <f t="shared" si="50"/>
        <v>Fulneček Šimon</v>
      </c>
      <c r="P524" s="3">
        <f t="shared" si="52"/>
        <v>1</v>
      </c>
      <c r="W524" s="34"/>
    </row>
    <row r="525" spans="1:23" x14ac:dyDescent="0.25">
      <c r="A525" s="13">
        <v>42869</v>
      </c>
      <c r="B525" s="14" t="s">
        <v>570</v>
      </c>
      <c r="C525" s="15" t="s">
        <v>54</v>
      </c>
      <c r="D525" s="15" t="s">
        <v>154</v>
      </c>
      <c r="E525" s="16" t="s">
        <v>337</v>
      </c>
      <c r="F525" s="16" t="s">
        <v>217</v>
      </c>
      <c r="G525" s="15">
        <v>1</v>
      </c>
      <c r="H525" s="14" t="s">
        <v>14</v>
      </c>
      <c r="I525" s="17" t="s">
        <v>169</v>
      </c>
      <c r="J525" s="15">
        <v>2</v>
      </c>
      <c r="K525" s="15">
        <v>0</v>
      </c>
      <c r="L525" s="15">
        <v>0</v>
      </c>
      <c r="M525" s="3">
        <f t="shared" si="49"/>
        <v>6</v>
      </c>
      <c r="N525" s="3">
        <f t="shared" si="51"/>
        <v>2</v>
      </c>
      <c r="O525" s="11" t="str">
        <f t="shared" si="50"/>
        <v>Boháček Jan</v>
      </c>
      <c r="P525" s="3">
        <f t="shared" si="52"/>
        <v>8</v>
      </c>
      <c r="W525" s="34"/>
    </row>
    <row r="526" spans="1:23" x14ac:dyDescent="0.25">
      <c r="A526" s="13">
        <v>42875</v>
      </c>
      <c r="B526" s="14" t="s">
        <v>569</v>
      </c>
      <c r="C526" s="15" t="s">
        <v>17</v>
      </c>
      <c r="D526" s="15" t="s">
        <v>154</v>
      </c>
      <c r="E526" s="16" t="s">
        <v>337</v>
      </c>
      <c r="F526" s="16" t="s">
        <v>217</v>
      </c>
      <c r="G526" s="15">
        <v>3</v>
      </c>
      <c r="H526" s="14" t="s">
        <v>14</v>
      </c>
      <c r="I526" s="17" t="s">
        <v>169</v>
      </c>
      <c r="J526" s="15">
        <v>3</v>
      </c>
      <c r="K526" s="15">
        <v>0</v>
      </c>
      <c r="L526" s="15">
        <v>1</v>
      </c>
      <c r="M526" s="3">
        <f t="shared" si="49"/>
        <v>3</v>
      </c>
      <c r="N526" s="3">
        <f t="shared" si="51"/>
        <v>3</v>
      </c>
      <c r="O526" s="11" t="str">
        <f t="shared" si="50"/>
        <v>Boháček Jan</v>
      </c>
      <c r="P526" s="3">
        <f t="shared" si="52"/>
        <v>6</v>
      </c>
      <c r="W526" s="34"/>
    </row>
    <row r="527" spans="1:23" x14ac:dyDescent="0.25">
      <c r="A527" s="13">
        <v>42994</v>
      </c>
      <c r="B527" s="14" t="s">
        <v>567</v>
      </c>
      <c r="C527" s="15" t="s">
        <v>13</v>
      </c>
      <c r="D527" s="15" t="s">
        <v>154</v>
      </c>
      <c r="E527" s="16" t="s">
        <v>308</v>
      </c>
      <c r="F527" s="16" t="s">
        <v>309</v>
      </c>
      <c r="G527" s="15">
        <v>2</v>
      </c>
      <c r="H527" s="14" t="s">
        <v>19</v>
      </c>
      <c r="I527" s="17" t="s">
        <v>324</v>
      </c>
      <c r="J527" s="15">
        <v>4</v>
      </c>
      <c r="K527" s="15">
        <v>0</v>
      </c>
      <c r="L527" s="15">
        <v>1</v>
      </c>
      <c r="M527" s="3">
        <f t="shared" si="49"/>
        <v>7</v>
      </c>
      <c r="N527" s="3">
        <f t="shared" si="51"/>
        <v>4</v>
      </c>
      <c r="O527" s="11" t="str">
        <f t="shared" si="50"/>
        <v>Polášková Kristýna</v>
      </c>
      <c r="P527" s="3">
        <f t="shared" si="52"/>
        <v>11</v>
      </c>
      <c r="W527" s="34"/>
    </row>
    <row r="528" spans="1:23" x14ac:dyDescent="0.25">
      <c r="A528" s="13">
        <v>42994</v>
      </c>
      <c r="B528" s="14" t="s">
        <v>567</v>
      </c>
      <c r="C528" s="15" t="s">
        <v>13</v>
      </c>
      <c r="D528" s="15" t="s">
        <v>154</v>
      </c>
      <c r="E528" s="16" t="s">
        <v>251</v>
      </c>
      <c r="F528" s="16" t="s">
        <v>252</v>
      </c>
      <c r="G528" s="15">
        <v>3</v>
      </c>
      <c r="H528" s="14" t="s">
        <v>18</v>
      </c>
      <c r="I528" s="17" t="s">
        <v>218</v>
      </c>
      <c r="J528" s="15">
        <v>3</v>
      </c>
      <c r="K528" s="15">
        <v>0</v>
      </c>
      <c r="L528" s="15">
        <v>1</v>
      </c>
      <c r="M528" s="3">
        <f t="shared" si="49"/>
        <v>5</v>
      </c>
      <c r="N528" s="3">
        <f t="shared" si="51"/>
        <v>3</v>
      </c>
      <c r="O528" s="11" t="str">
        <f t="shared" si="50"/>
        <v>Kohn Pavel</v>
      </c>
      <c r="P528" s="3">
        <f t="shared" si="52"/>
        <v>8</v>
      </c>
      <c r="W528" s="34"/>
    </row>
    <row r="529" spans="1:23" x14ac:dyDescent="0.25">
      <c r="A529" s="13">
        <v>42994</v>
      </c>
      <c r="B529" s="14" t="s">
        <v>567</v>
      </c>
      <c r="C529" s="15" t="s">
        <v>13</v>
      </c>
      <c r="D529" s="15" t="s">
        <v>154</v>
      </c>
      <c r="E529" s="16" t="s">
        <v>170</v>
      </c>
      <c r="F529" s="16" t="s">
        <v>217</v>
      </c>
      <c r="G529" s="15" t="s">
        <v>173</v>
      </c>
      <c r="H529" s="14" t="s">
        <v>18</v>
      </c>
      <c r="I529" s="17" t="s">
        <v>218</v>
      </c>
      <c r="J529" s="15">
        <v>0</v>
      </c>
      <c r="K529" s="15">
        <v>0</v>
      </c>
      <c r="L529" s="15">
        <v>1</v>
      </c>
      <c r="M529" s="3">
        <f t="shared" si="49"/>
        <v>0</v>
      </c>
      <c r="N529" s="3">
        <f t="shared" si="51"/>
        <v>0</v>
      </c>
      <c r="O529" s="11" t="str">
        <f t="shared" si="50"/>
        <v>Huvar Jan</v>
      </c>
      <c r="P529" s="3">
        <f t="shared" si="52"/>
        <v>0</v>
      </c>
      <c r="W529" s="34"/>
    </row>
    <row r="530" spans="1:23" x14ac:dyDescent="0.25">
      <c r="A530" s="13">
        <v>42994</v>
      </c>
      <c r="B530" s="14" t="s">
        <v>567</v>
      </c>
      <c r="C530" s="15" t="s">
        <v>13</v>
      </c>
      <c r="D530" s="15" t="s">
        <v>154</v>
      </c>
      <c r="E530" s="16" t="s">
        <v>223</v>
      </c>
      <c r="F530" s="16" t="s">
        <v>203</v>
      </c>
      <c r="G530" s="15" t="s">
        <v>173</v>
      </c>
      <c r="H530" s="14" t="s">
        <v>18</v>
      </c>
      <c r="I530" s="17" t="s">
        <v>224</v>
      </c>
      <c r="J530" s="15">
        <v>0</v>
      </c>
      <c r="K530" s="15">
        <v>0</v>
      </c>
      <c r="L530" s="15">
        <v>1</v>
      </c>
      <c r="M530" s="3">
        <f t="shared" si="49"/>
        <v>0</v>
      </c>
      <c r="N530" s="3">
        <f t="shared" si="51"/>
        <v>0</v>
      </c>
      <c r="O530" s="11" t="str">
        <f t="shared" si="50"/>
        <v>Pustějovský Tomáš</v>
      </c>
      <c r="P530" s="3">
        <f t="shared" si="52"/>
        <v>0</v>
      </c>
      <c r="W530" s="34"/>
    </row>
    <row r="531" spans="1:23" x14ac:dyDescent="0.25">
      <c r="A531" s="13">
        <v>42994</v>
      </c>
      <c r="B531" s="14" t="s">
        <v>567</v>
      </c>
      <c r="C531" s="15" t="s">
        <v>13</v>
      </c>
      <c r="D531" s="15" t="s">
        <v>154</v>
      </c>
      <c r="E531" s="16" t="s">
        <v>242</v>
      </c>
      <c r="F531" s="16" t="s">
        <v>197</v>
      </c>
      <c r="G531" s="15">
        <v>2</v>
      </c>
      <c r="H531" s="14" t="s">
        <v>16</v>
      </c>
      <c r="I531" s="17" t="s">
        <v>241</v>
      </c>
      <c r="J531" s="15">
        <v>4</v>
      </c>
      <c r="K531" s="15">
        <v>0</v>
      </c>
      <c r="L531" s="15">
        <v>1</v>
      </c>
      <c r="M531" s="3">
        <f t="shared" si="49"/>
        <v>7</v>
      </c>
      <c r="N531" s="3">
        <f t="shared" si="51"/>
        <v>4</v>
      </c>
      <c r="O531" s="11" t="str">
        <f t="shared" si="50"/>
        <v>Silvestr Matěj</v>
      </c>
      <c r="P531" s="3">
        <f t="shared" si="52"/>
        <v>11</v>
      </c>
      <c r="W531" s="34"/>
    </row>
    <row r="532" spans="1:23" x14ac:dyDescent="0.25">
      <c r="A532" s="13">
        <v>42994</v>
      </c>
      <c r="B532" s="14" t="s">
        <v>567</v>
      </c>
      <c r="C532" s="15" t="s">
        <v>13</v>
      </c>
      <c r="D532" s="15" t="s">
        <v>154</v>
      </c>
      <c r="E532" s="16" t="s">
        <v>239</v>
      </c>
      <c r="F532" s="16" t="s">
        <v>191</v>
      </c>
      <c r="G532" s="15">
        <v>3</v>
      </c>
      <c r="H532" s="14" t="s">
        <v>16</v>
      </c>
      <c r="I532" s="17" t="s">
        <v>204</v>
      </c>
      <c r="J532" s="15">
        <v>5</v>
      </c>
      <c r="K532" s="15">
        <v>0</v>
      </c>
      <c r="L532" s="15">
        <v>1</v>
      </c>
      <c r="M532" s="3">
        <f t="shared" si="49"/>
        <v>5</v>
      </c>
      <c r="N532" s="3">
        <f t="shared" si="51"/>
        <v>5</v>
      </c>
      <c r="O532" s="11" t="str">
        <f t="shared" si="50"/>
        <v>Šimek Daniel</v>
      </c>
      <c r="P532" s="3">
        <f t="shared" si="52"/>
        <v>10</v>
      </c>
      <c r="W532" s="34"/>
    </row>
    <row r="533" spans="1:23" x14ac:dyDescent="0.25">
      <c r="A533" s="13">
        <v>42994</v>
      </c>
      <c r="B533" s="14" t="s">
        <v>567</v>
      </c>
      <c r="C533" s="15" t="s">
        <v>13</v>
      </c>
      <c r="D533" s="15" t="s">
        <v>154</v>
      </c>
      <c r="E533" s="16" t="s">
        <v>231</v>
      </c>
      <c r="F533" s="16" t="s">
        <v>232</v>
      </c>
      <c r="G533" s="15">
        <v>3</v>
      </c>
      <c r="H533" s="14" t="s">
        <v>20</v>
      </c>
      <c r="I533" s="17" t="s">
        <v>233</v>
      </c>
      <c r="J533" s="15">
        <v>3</v>
      </c>
      <c r="K533" s="15">
        <v>0</v>
      </c>
      <c r="L533" s="15">
        <v>2</v>
      </c>
      <c r="M533" s="3">
        <f t="shared" si="49"/>
        <v>5</v>
      </c>
      <c r="N533" s="3">
        <f t="shared" si="51"/>
        <v>3</v>
      </c>
      <c r="O533" s="11" t="str">
        <f t="shared" si="50"/>
        <v>Ondrašíková Eva</v>
      </c>
      <c r="P533" s="3">
        <f t="shared" si="52"/>
        <v>8</v>
      </c>
      <c r="W533" s="34"/>
    </row>
    <row r="534" spans="1:23" x14ac:dyDescent="0.25">
      <c r="A534" s="13">
        <v>42994</v>
      </c>
      <c r="B534" s="14" t="s">
        <v>567</v>
      </c>
      <c r="C534" s="15" t="s">
        <v>13</v>
      </c>
      <c r="D534" s="15" t="s">
        <v>154</v>
      </c>
      <c r="E534" s="16" t="s">
        <v>247</v>
      </c>
      <c r="F534" s="16" t="s">
        <v>203</v>
      </c>
      <c r="G534" s="15">
        <v>3</v>
      </c>
      <c r="H534" s="14" t="s">
        <v>16</v>
      </c>
      <c r="I534" s="17" t="s">
        <v>248</v>
      </c>
      <c r="J534" s="15">
        <v>2</v>
      </c>
      <c r="K534" s="15">
        <v>0</v>
      </c>
      <c r="L534" s="15">
        <v>1</v>
      </c>
      <c r="M534" s="3">
        <f t="shared" si="49"/>
        <v>5</v>
      </c>
      <c r="N534" s="3">
        <f t="shared" si="51"/>
        <v>2</v>
      </c>
      <c r="O534" s="11" t="str">
        <f t="shared" si="50"/>
        <v>Pavlica Tomáš</v>
      </c>
      <c r="P534" s="3">
        <f t="shared" si="52"/>
        <v>7</v>
      </c>
      <c r="W534" s="34"/>
    </row>
    <row r="535" spans="1:23" x14ac:dyDescent="0.25">
      <c r="A535" s="13">
        <v>42994</v>
      </c>
      <c r="B535" s="14" t="s">
        <v>567</v>
      </c>
      <c r="C535" s="15" t="s">
        <v>13</v>
      </c>
      <c r="D535" s="15" t="s">
        <v>154</v>
      </c>
      <c r="E535" s="16" t="s">
        <v>240</v>
      </c>
      <c r="F535" s="16" t="s">
        <v>222</v>
      </c>
      <c r="G535" s="15" t="s">
        <v>173</v>
      </c>
      <c r="H535" s="14" t="s">
        <v>16</v>
      </c>
      <c r="I535" s="17" t="s">
        <v>241</v>
      </c>
      <c r="J535" s="15">
        <v>0</v>
      </c>
      <c r="K535" s="15">
        <v>0</v>
      </c>
      <c r="L535" s="15">
        <v>1</v>
      </c>
      <c r="M535" s="3">
        <f t="shared" si="49"/>
        <v>0</v>
      </c>
      <c r="N535" s="3">
        <f t="shared" si="51"/>
        <v>0</v>
      </c>
      <c r="O535" s="11" t="str">
        <f t="shared" si="50"/>
        <v>Chlopčík Ondřej</v>
      </c>
      <c r="P535" s="3">
        <f t="shared" si="52"/>
        <v>0</v>
      </c>
      <c r="W535" s="34"/>
    </row>
    <row r="536" spans="1:23" x14ac:dyDescent="0.25">
      <c r="A536" s="13">
        <v>42994</v>
      </c>
      <c r="B536" s="14" t="s">
        <v>567</v>
      </c>
      <c r="C536" s="15" t="s">
        <v>13</v>
      </c>
      <c r="D536" s="15" t="s">
        <v>154</v>
      </c>
      <c r="E536" s="16" t="s">
        <v>245</v>
      </c>
      <c r="F536" s="16" t="s">
        <v>220</v>
      </c>
      <c r="G536" s="15" t="s">
        <v>173</v>
      </c>
      <c r="H536" s="14" t="s">
        <v>16</v>
      </c>
      <c r="I536" s="17" t="s">
        <v>241</v>
      </c>
      <c r="J536" s="15">
        <v>0</v>
      </c>
      <c r="K536" s="15">
        <v>0</v>
      </c>
      <c r="L536" s="15">
        <v>1</v>
      </c>
      <c r="M536" s="3">
        <f t="shared" si="49"/>
        <v>0</v>
      </c>
      <c r="N536" s="3">
        <f t="shared" si="51"/>
        <v>0</v>
      </c>
      <c r="O536" s="11" t="str">
        <f t="shared" si="50"/>
        <v>Mojžíšek Lukáš</v>
      </c>
      <c r="P536" s="3">
        <f t="shared" si="52"/>
        <v>0</v>
      </c>
      <c r="W536" s="34"/>
    </row>
    <row r="537" spans="1:23" x14ac:dyDescent="0.25">
      <c r="A537" s="13">
        <v>43002</v>
      </c>
      <c r="B537" s="31" t="s">
        <v>572</v>
      </c>
      <c r="C537" s="15" t="s">
        <v>17</v>
      </c>
      <c r="D537" s="15" t="s">
        <v>154</v>
      </c>
      <c r="E537" s="16" t="s">
        <v>170</v>
      </c>
      <c r="F537" s="16" t="s">
        <v>201</v>
      </c>
      <c r="G537" s="15">
        <v>1</v>
      </c>
      <c r="H537" s="14" t="s">
        <v>12</v>
      </c>
      <c r="I537" s="17" t="s">
        <v>163</v>
      </c>
      <c r="J537" s="15">
        <v>2</v>
      </c>
      <c r="K537" s="15">
        <v>0</v>
      </c>
      <c r="L537" s="15">
        <v>2</v>
      </c>
      <c r="M537" s="3">
        <f t="shared" si="49"/>
        <v>6</v>
      </c>
      <c r="N537" s="3">
        <f t="shared" si="51"/>
        <v>2</v>
      </c>
      <c r="O537" s="11" t="str">
        <f t="shared" si="50"/>
        <v>Huvar Matyáš</v>
      </c>
      <c r="P537" s="3">
        <f t="shared" si="52"/>
        <v>8</v>
      </c>
      <c r="W537" s="34"/>
    </row>
    <row r="538" spans="1:23" x14ac:dyDescent="0.25">
      <c r="A538" s="13">
        <v>43002</v>
      </c>
      <c r="B538" s="31" t="s">
        <v>572</v>
      </c>
      <c r="C538" s="15" t="s">
        <v>17</v>
      </c>
      <c r="D538" s="15" t="s">
        <v>154</v>
      </c>
      <c r="E538" s="16" t="s">
        <v>573</v>
      </c>
      <c r="F538" s="16" t="s">
        <v>480</v>
      </c>
      <c r="G538" s="15">
        <v>5</v>
      </c>
      <c r="H538" s="14" t="s">
        <v>12</v>
      </c>
      <c r="I538" s="17" t="s">
        <v>174</v>
      </c>
      <c r="J538" s="15">
        <v>1</v>
      </c>
      <c r="K538" s="15">
        <v>0</v>
      </c>
      <c r="L538" s="15">
        <v>2</v>
      </c>
      <c r="M538" s="3">
        <f t="shared" si="49"/>
        <v>0</v>
      </c>
      <c r="N538" s="3">
        <f t="shared" si="51"/>
        <v>1</v>
      </c>
      <c r="O538" s="11" t="str">
        <f t="shared" si="50"/>
        <v>Schotli Josef</v>
      </c>
      <c r="P538" s="3">
        <f t="shared" si="52"/>
        <v>1</v>
      </c>
      <c r="W538" s="34"/>
    </row>
    <row r="539" spans="1:23" x14ac:dyDescent="0.25">
      <c r="A539" s="13">
        <v>43002</v>
      </c>
      <c r="B539" s="31" t="s">
        <v>572</v>
      </c>
      <c r="C539" s="15" t="s">
        <v>17</v>
      </c>
      <c r="D539" s="15" t="s">
        <v>154</v>
      </c>
      <c r="E539" s="16" t="s">
        <v>400</v>
      </c>
      <c r="F539" s="16" t="s">
        <v>217</v>
      </c>
      <c r="G539" s="15">
        <v>7</v>
      </c>
      <c r="H539" s="14" t="s">
        <v>12</v>
      </c>
      <c r="I539" s="17" t="s">
        <v>169</v>
      </c>
      <c r="J539" s="15">
        <v>1</v>
      </c>
      <c r="K539" s="15">
        <v>0</v>
      </c>
      <c r="L539" s="15">
        <v>2</v>
      </c>
      <c r="M539" s="3">
        <f t="shared" si="49"/>
        <v>0</v>
      </c>
      <c r="N539" s="3">
        <f t="shared" si="51"/>
        <v>1</v>
      </c>
      <c r="O539" s="11" t="str">
        <f t="shared" si="50"/>
        <v>Pospíšil Jan</v>
      </c>
      <c r="P539" s="3">
        <f t="shared" si="52"/>
        <v>1</v>
      </c>
      <c r="W539" s="34"/>
    </row>
    <row r="540" spans="1:23" x14ac:dyDescent="0.25">
      <c r="A540" s="13">
        <v>43002</v>
      </c>
      <c r="B540" s="31" t="s">
        <v>572</v>
      </c>
      <c r="C540" s="15" t="s">
        <v>17</v>
      </c>
      <c r="D540" s="15" t="s">
        <v>154</v>
      </c>
      <c r="E540" s="16" t="s">
        <v>402</v>
      </c>
      <c r="F540" s="16" t="s">
        <v>162</v>
      </c>
      <c r="G540" s="15">
        <v>3</v>
      </c>
      <c r="H540" s="14" t="s">
        <v>12</v>
      </c>
      <c r="I540" s="17" t="s">
        <v>169</v>
      </c>
      <c r="J540" s="15">
        <v>2</v>
      </c>
      <c r="K540" s="15">
        <v>0</v>
      </c>
      <c r="L540" s="15">
        <v>1</v>
      </c>
      <c r="M540" s="3">
        <f t="shared" si="49"/>
        <v>3</v>
      </c>
      <c r="N540" s="3">
        <f t="shared" si="51"/>
        <v>2</v>
      </c>
      <c r="O540" s="11" t="str">
        <f t="shared" si="50"/>
        <v>Dryšl Adam</v>
      </c>
      <c r="P540" s="3">
        <f t="shared" si="52"/>
        <v>5</v>
      </c>
      <c r="W540" s="34"/>
    </row>
    <row r="541" spans="1:23" x14ac:dyDescent="0.25">
      <c r="A541" s="13">
        <v>43002</v>
      </c>
      <c r="B541" s="31" t="s">
        <v>572</v>
      </c>
      <c r="C541" s="15" t="s">
        <v>17</v>
      </c>
      <c r="D541" s="15" t="s">
        <v>154</v>
      </c>
      <c r="E541" s="16" t="s">
        <v>164</v>
      </c>
      <c r="F541" s="16" t="s">
        <v>165</v>
      </c>
      <c r="G541" s="15">
        <v>2</v>
      </c>
      <c r="H541" s="14" t="s">
        <v>12</v>
      </c>
      <c r="I541" s="17" t="s">
        <v>174</v>
      </c>
      <c r="J541" s="15">
        <v>3</v>
      </c>
      <c r="K541" s="15">
        <v>0</v>
      </c>
      <c r="L541" s="15">
        <v>1</v>
      </c>
      <c r="M541" s="3">
        <f t="shared" si="49"/>
        <v>5</v>
      </c>
      <c r="N541" s="3">
        <f t="shared" si="51"/>
        <v>3</v>
      </c>
      <c r="O541" s="11" t="str">
        <f t="shared" si="50"/>
        <v>Seibert Marian</v>
      </c>
      <c r="P541" s="3">
        <f t="shared" si="52"/>
        <v>8</v>
      </c>
      <c r="W541" s="34"/>
    </row>
    <row r="542" spans="1:23" x14ac:dyDescent="0.25">
      <c r="A542" s="13">
        <v>43002</v>
      </c>
      <c r="B542" s="31" t="s">
        <v>572</v>
      </c>
      <c r="C542" s="15" t="s">
        <v>17</v>
      </c>
      <c r="D542" s="15" t="s">
        <v>154</v>
      </c>
      <c r="E542" s="16" t="s">
        <v>574</v>
      </c>
      <c r="F542" s="16" t="s">
        <v>222</v>
      </c>
      <c r="G542" s="15">
        <v>5</v>
      </c>
      <c r="H542" s="14" t="s">
        <v>12</v>
      </c>
      <c r="I542" s="17" t="s">
        <v>169</v>
      </c>
      <c r="J542" s="15">
        <v>2</v>
      </c>
      <c r="K542" s="15">
        <v>0</v>
      </c>
      <c r="L542" s="15">
        <v>2</v>
      </c>
      <c r="M542" s="3">
        <f t="shared" si="49"/>
        <v>0</v>
      </c>
      <c r="N542" s="3">
        <f t="shared" si="51"/>
        <v>2</v>
      </c>
      <c r="O542" s="11" t="str">
        <f t="shared" si="50"/>
        <v>Mikenda Ondřej</v>
      </c>
      <c r="P542" s="3">
        <f t="shared" si="52"/>
        <v>2</v>
      </c>
      <c r="W542" s="34"/>
    </row>
    <row r="543" spans="1:23" x14ac:dyDescent="0.25">
      <c r="A543" s="13">
        <v>43002</v>
      </c>
      <c r="B543" s="31" t="s">
        <v>572</v>
      </c>
      <c r="C543" s="15" t="s">
        <v>17</v>
      </c>
      <c r="D543" s="15" t="s">
        <v>154</v>
      </c>
      <c r="E543" s="16" t="s">
        <v>511</v>
      </c>
      <c r="F543" s="16" t="s">
        <v>512</v>
      </c>
      <c r="G543" s="15">
        <v>3</v>
      </c>
      <c r="H543" s="14" t="s">
        <v>12</v>
      </c>
      <c r="I543" s="17" t="s">
        <v>417</v>
      </c>
      <c r="J543" s="15">
        <v>1</v>
      </c>
      <c r="K543" s="15">
        <v>0</v>
      </c>
      <c r="L543" s="15">
        <v>2</v>
      </c>
      <c r="M543" s="3">
        <f t="shared" si="49"/>
        <v>3</v>
      </c>
      <c r="N543" s="3">
        <f t="shared" si="51"/>
        <v>1</v>
      </c>
      <c r="O543" s="11" t="str">
        <f t="shared" si="50"/>
        <v>Kocmanová Lucie</v>
      </c>
      <c r="P543" s="3">
        <f t="shared" si="52"/>
        <v>4</v>
      </c>
      <c r="W543" s="34"/>
    </row>
    <row r="544" spans="1:23" x14ac:dyDescent="0.25">
      <c r="A544" s="13">
        <v>43002</v>
      </c>
      <c r="B544" s="31" t="s">
        <v>572</v>
      </c>
      <c r="C544" s="15" t="s">
        <v>17</v>
      </c>
      <c r="D544" s="15" t="s">
        <v>154</v>
      </c>
      <c r="E544" s="16" t="s">
        <v>542</v>
      </c>
      <c r="F544" s="16" t="s">
        <v>339</v>
      </c>
      <c r="G544" s="15" t="s">
        <v>173</v>
      </c>
      <c r="H544" s="14" t="s">
        <v>12</v>
      </c>
      <c r="I544" s="17" t="s">
        <v>169</v>
      </c>
      <c r="J544" s="15">
        <v>0</v>
      </c>
      <c r="K544" s="15">
        <v>0</v>
      </c>
      <c r="L544" s="15">
        <v>2</v>
      </c>
      <c r="M544" s="3">
        <f t="shared" si="49"/>
        <v>0</v>
      </c>
      <c r="N544" s="3">
        <f t="shared" si="51"/>
        <v>0</v>
      </c>
      <c r="O544" s="11" t="str">
        <f t="shared" si="50"/>
        <v>Šotola Kryštof</v>
      </c>
      <c r="P544" s="3">
        <f t="shared" si="52"/>
        <v>0</v>
      </c>
      <c r="W544" s="34"/>
    </row>
    <row r="545" spans="1:23" x14ac:dyDescent="0.25">
      <c r="A545" s="13">
        <v>43002</v>
      </c>
      <c r="B545" s="31" t="s">
        <v>572</v>
      </c>
      <c r="C545" s="15" t="s">
        <v>17</v>
      </c>
      <c r="D545" s="15" t="s">
        <v>154</v>
      </c>
      <c r="E545" s="16" t="s">
        <v>161</v>
      </c>
      <c r="F545" s="16" t="s">
        <v>162</v>
      </c>
      <c r="G545" s="15">
        <v>3</v>
      </c>
      <c r="H545" s="14" t="s">
        <v>12</v>
      </c>
      <c r="I545" s="17" t="s">
        <v>163</v>
      </c>
      <c r="J545" s="15">
        <v>3</v>
      </c>
      <c r="K545" s="15">
        <v>0</v>
      </c>
      <c r="L545" s="15">
        <v>1</v>
      </c>
      <c r="M545" s="3">
        <f t="shared" si="49"/>
        <v>3</v>
      </c>
      <c r="N545" s="3">
        <f t="shared" si="51"/>
        <v>3</v>
      </c>
      <c r="O545" s="11" t="str">
        <f t="shared" si="50"/>
        <v>To Adam</v>
      </c>
      <c r="P545" s="3">
        <f t="shared" si="52"/>
        <v>6</v>
      </c>
      <c r="W545" s="34"/>
    </row>
    <row r="546" spans="1:23" x14ac:dyDescent="0.25">
      <c r="A546" s="13">
        <v>43002</v>
      </c>
      <c r="B546" s="31" t="s">
        <v>572</v>
      </c>
      <c r="C546" s="15" t="s">
        <v>17</v>
      </c>
      <c r="D546" s="15" t="s">
        <v>154</v>
      </c>
      <c r="E546" s="16" t="s">
        <v>413</v>
      </c>
      <c r="F546" s="16" t="s">
        <v>203</v>
      </c>
      <c r="G546" s="15" t="s">
        <v>173</v>
      </c>
      <c r="H546" s="14" t="s">
        <v>12</v>
      </c>
      <c r="I546" s="17" t="s">
        <v>174</v>
      </c>
      <c r="J546" s="15">
        <v>0</v>
      </c>
      <c r="K546" s="15">
        <v>0</v>
      </c>
      <c r="L546" s="15">
        <v>1</v>
      </c>
      <c r="M546" s="3">
        <f t="shared" si="49"/>
        <v>0</v>
      </c>
      <c r="N546" s="3">
        <f t="shared" si="51"/>
        <v>0</v>
      </c>
      <c r="O546" s="11" t="str">
        <f t="shared" si="50"/>
        <v>Chmela Tomáš</v>
      </c>
      <c r="P546" s="3">
        <f t="shared" si="52"/>
        <v>0</v>
      </c>
      <c r="W546" s="34"/>
    </row>
    <row r="547" spans="1:23" x14ac:dyDescent="0.25">
      <c r="A547" s="13">
        <v>43002</v>
      </c>
      <c r="B547" s="31" t="s">
        <v>572</v>
      </c>
      <c r="C547" s="15" t="s">
        <v>17</v>
      </c>
      <c r="D547" s="15" t="s">
        <v>154</v>
      </c>
      <c r="E547" s="16" t="s">
        <v>521</v>
      </c>
      <c r="F547" s="16" t="s">
        <v>211</v>
      </c>
      <c r="G547" s="15">
        <v>2</v>
      </c>
      <c r="H547" s="14" t="s">
        <v>12</v>
      </c>
      <c r="I547" s="17" t="s">
        <v>163</v>
      </c>
      <c r="J547" s="15">
        <v>3</v>
      </c>
      <c r="K547" s="15">
        <v>0</v>
      </c>
      <c r="L547" s="15">
        <v>1</v>
      </c>
      <c r="M547" s="3">
        <f t="shared" si="49"/>
        <v>5</v>
      </c>
      <c r="N547" s="3">
        <f t="shared" si="51"/>
        <v>3</v>
      </c>
      <c r="O547" s="11" t="str">
        <f t="shared" si="50"/>
        <v>Blahová Alexandra</v>
      </c>
      <c r="P547" s="3">
        <f t="shared" si="52"/>
        <v>8</v>
      </c>
      <c r="W547" s="34"/>
    </row>
    <row r="548" spans="1:23" x14ac:dyDescent="0.25">
      <c r="A548" s="13">
        <v>43002</v>
      </c>
      <c r="B548" s="31" t="s">
        <v>575</v>
      </c>
      <c r="C548" s="15" t="s">
        <v>13</v>
      </c>
      <c r="D548" s="15" t="s">
        <v>154</v>
      </c>
      <c r="E548" s="16" t="s">
        <v>170</v>
      </c>
      <c r="F548" s="16" t="s">
        <v>159</v>
      </c>
      <c r="G548" s="15">
        <v>2</v>
      </c>
      <c r="H548" s="14" t="s">
        <v>14</v>
      </c>
      <c r="I548" s="17" t="s">
        <v>176</v>
      </c>
      <c r="J548" s="15">
        <v>2</v>
      </c>
      <c r="K548" s="15">
        <v>0</v>
      </c>
      <c r="L548" s="15">
        <v>1</v>
      </c>
      <c r="M548" s="3">
        <f t="shared" si="49"/>
        <v>7</v>
      </c>
      <c r="N548" s="3">
        <f t="shared" si="51"/>
        <v>2</v>
      </c>
      <c r="O548" s="11" t="str">
        <f t="shared" si="50"/>
        <v>Huvar Jakub</v>
      </c>
      <c r="P548" s="3">
        <f t="shared" si="52"/>
        <v>9</v>
      </c>
      <c r="W548" s="34"/>
    </row>
    <row r="549" spans="1:23" x14ac:dyDescent="0.25">
      <c r="A549" s="13">
        <v>43002</v>
      </c>
      <c r="B549" s="31" t="s">
        <v>575</v>
      </c>
      <c r="C549" s="15" t="s">
        <v>13</v>
      </c>
      <c r="D549" s="15" t="s">
        <v>154</v>
      </c>
      <c r="E549" s="16" t="s">
        <v>180</v>
      </c>
      <c r="F549" s="16" t="s">
        <v>181</v>
      </c>
      <c r="G549" s="15">
        <v>1</v>
      </c>
      <c r="H549" s="14" t="s">
        <v>83</v>
      </c>
      <c r="I549" s="17" t="s">
        <v>236</v>
      </c>
      <c r="J549" s="15">
        <v>2</v>
      </c>
      <c r="K549" s="15">
        <v>0</v>
      </c>
      <c r="L549" s="15">
        <v>0</v>
      </c>
      <c r="M549" s="3">
        <f t="shared" si="49"/>
        <v>10</v>
      </c>
      <c r="N549" s="3">
        <f t="shared" si="51"/>
        <v>2</v>
      </c>
      <c r="O549" s="11" t="str">
        <f t="shared" si="50"/>
        <v>Kuželová Dominika</v>
      </c>
      <c r="P549" s="3">
        <f t="shared" si="52"/>
        <v>12</v>
      </c>
      <c r="W549" s="34"/>
    </row>
    <row r="550" spans="1:23" x14ac:dyDescent="0.25">
      <c r="A550" s="13">
        <v>43002</v>
      </c>
      <c r="B550" s="31" t="s">
        <v>575</v>
      </c>
      <c r="C550" s="15" t="s">
        <v>13</v>
      </c>
      <c r="D550" s="15" t="s">
        <v>154</v>
      </c>
      <c r="E550" s="16" t="s">
        <v>350</v>
      </c>
      <c r="F550" s="16" t="s">
        <v>199</v>
      </c>
      <c r="G550" s="15" t="s">
        <v>173</v>
      </c>
      <c r="H550" s="14" t="s">
        <v>14</v>
      </c>
      <c r="I550" s="17" t="s">
        <v>236</v>
      </c>
      <c r="J550" s="15">
        <v>0</v>
      </c>
      <c r="K550" s="15">
        <v>0</v>
      </c>
      <c r="L550" s="15">
        <v>2</v>
      </c>
      <c r="M550" s="3">
        <f t="shared" si="49"/>
        <v>0</v>
      </c>
      <c r="N550" s="3">
        <f t="shared" si="51"/>
        <v>0</v>
      </c>
      <c r="O550" s="11" t="str">
        <f t="shared" si="50"/>
        <v>Wilkus Richard</v>
      </c>
      <c r="P550" s="3">
        <f t="shared" si="52"/>
        <v>0</v>
      </c>
      <c r="W550" s="34"/>
    </row>
    <row r="551" spans="1:23" x14ac:dyDescent="0.25">
      <c r="A551" s="13">
        <v>43002</v>
      </c>
      <c r="B551" s="31" t="s">
        <v>575</v>
      </c>
      <c r="C551" s="15" t="s">
        <v>13</v>
      </c>
      <c r="D551" s="15" t="s">
        <v>154</v>
      </c>
      <c r="E551" s="16" t="s">
        <v>171</v>
      </c>
      <c r="F551" s="16" t="s">
        <v>172</v>
      </c>
      <c r="G551" s="15">
        <v>3</v>
      </c>
      <c r="H551" s="14" t="s">
        <v>14</v>
      </c>
      <c r="I551" s="17" t="s">
        <v>174</v>
      </c>
      <c r="J551" s="15">
        <v>2</v>
      </c>
      <c r="K551" s="15">
        <v>0</v>
      </c>
      <c r="L551" s="15">
        <v>1</v>
      </c>
      <c r="M551" s="3">
        <f t="shared" si="49"/>
        <v>5</v>
      </c>
      <c r="N551" s="3">
        <f t="shared" si="51"/>
        <v>2</v>
      </c>
      <c r="O551" s="11" t="str">
        <f t="shared" si="50"/>
        <v>Meixner Michal</v>
      </c>
      <c r="P551" s="3">
        <f t="shared" si="52"/>
        <v>7</v>
      </c>
      <c r="W551" s="34"/>
    </row>
    <row r="552" spans="1:23" x14ac:dyDescent="0.25">
      <c r="A552" s="13">
        <v>43002</v>
      </c>
      <c r="B552" s="31" t="s">
        <v>575</v>
      </c>
      <c r="C552" s="15" t="s">
        <v>13</v>
      </c>
      <c r="D552" s="15" t="s">
        <v>154</v>
      </c>
      <c r="E552" s="16" t="s">
        <v>564</v>
      </c>
      <c r="F552" s="16" t="s">
        <v>565</v>
      </c>
      <c r="G552" s="15">
        <v>2</v>
      </c>
      <c r="H552" s="14" t="s">
        <v>83</v>
      </c>
      <c r="I552" s="17" t="s">
        <v>236</v>
      </c>
      <c r="J552" s="15">
        <v>1</v>
      </c>
      <c r="K552" s="15">
        <v>0</v>
      </c>
      <c r="L552" s="15">
        <v>1</v>
      </c>
      <c r="M552" s="3">
        <f t="shared" si="49"/>
        <v>7</v>
      </c>
      <c r="N552" s="3">
        <f t="shared" si="51"/>
        <v>1</v>
      </c>
      <c r="O552" s="11" t="str">
        <f t="shared" si="50"/>
        <v>Vavřínová Pavla</v>
      </c>
      <c r="P552" s="3">
        <f t="shared" si="52"/>
        <v>8</v>
      </c>
      <c r="W552" s="34"/>
    </row>
    <row r="553" spans="1:23" x14ac:dyDescent="0.25">
      <c r="A553" s="13">
        <v>43002</v>
      </c>
      <c r="B553" s="31" t="s">
        <v>575</v>
      </c>
      <c r="C553" s="15" t="s">
        <v>13</v>
      </c>
      <c r="D553" s="15" t="s">
        <v>154</v>
      </c>
      <c r="E553" s="16" t="s">
        <v>356</v>
      </c>
      <c r="F553" s="16" t="s">
        <v>186</v>
      </c>
      <c r="G553" s="15">
        <v>3</v>
      </c>
      <c r="H553" s="14" t="s">
        <v>14</v>
      </c>
      <c r="I553" s="17" t="s">
        <v>354</v>
      </c>
      <c r="J553" s="15">
        <v>1</v>
      </c>
      <c r="K553" s="15">
        <v>0</v>
      </c>
      <c r="L553" s="15">
        <v>2</v>
      </c>
      <c r="M553" s="3">
        <f t="shared" si="49"/>
        <v>5</v>
      </c>
      <c r="N553" s="3">
        <f t="shared" si="51"/>
        <v>1</v>
      </c>
      <c r="O553" s="11" t="str">
        <f t="shared" si="50"/>
        <v>Fulneček Šimon</v>
      </c>
      <c r="P553" s="3">
        <f t="shared" si="52"/>
        <v>6</v>
      </c>
      <c r="W553" s="34"/>
    </row>
    <row r="554" spans="1:23" x14ac:dyDescent="0.25">
      <c r="A554" s="13">
        <v>43002</v>
      </c>
      <c r="B554" s="31" t="s">
        <v>575</v>
      </c>
      <c r="C554" s="15" t="s">
        <v>13</v>
      </c>
      <c r="D554" s="15" t="s">
        <v>154</v>
      </c>
      <c r="E554" s="16" t="s">
        <v>357</v>
      </c>
      <c r="F554" s="16" t="s">
        <v>162</v>
      </c>
      <c r="G554" s="15">
        <v>3</v>
      </c>
      <c r="H554" s="14" t="s">
        <v>14</v>
      </c>
      <c r="I554" s="17" t="s">
        <v>354</v>
      </c>
      <c r="J554" s="15">
        <v>2</v>
      </c>
      <c r="K554" s="15">
        <v>0</v>
      </c>
      <c r="L554" s="15">
        <v>2</v>
      </c>
      <c r="M554" s="3">
        <f t="shared" ref="M554:M569" si="53">IF(ISNA(VLOOKUP(C554&amp;G554,$V$3:$W$92,2,FALSE)),0,VLOOKUP(C554&amp;G554,$V$3:$W$92,2,FALSE))</f>
        <v>5</v>
      </c>
      <c r="N554" s="3">
        <f t="shared" ref="N554:N569" si="54">IF(D554="d",SUM(J554*2,K554),J554)</f>
        <v>2</v>
      </c>
      <c r="O554" s="11" t="str">
        <f t="shared" ref="O554:O569" si="55">E554&amp;" "&amp;F554</f>
        <v>Horák Adam</v>
      </c>
      <c r="P554" s="3">
        <f t="shared" si="52"/>
        <v>7</v>
      </c>
      <c r="W554" s="34"/>
    </row>
    <row r="555" spans="1:23" x14ac:dyDescent="0.25">
      <c r="A555" s="13">
        <v>43002</v>
      </c>
      <c r="B555" s="31" t="s">
        <v>575</v>
      </c>
      <c r="C555" s="15" t="s">
        <v>13</v>
      </c>
      <c r="D555" s="15" t="s">
        <v>154</v>
      </c>
      <c r="E555" s="16" t="s">
        <v>341</v>
      </c>
      <c r="F555" s="16" t="s">
        <v>201</v>
      </c>
      <c r="G555" s="15">
        <v>2</v>
      </c>
      <c r="H555" s="14" t="s">
        <v>14</v>
      </c>
      <c r="I555" s="17" t="s">
        <v>169</v>
      </c>
      <c r="J555" s="15">
        <v>3</v>
      </c>
      <c r="K555" s="15">
        <v>0</v>
      </c>
      <c r="L555" s="15">
        <v>1</v>
      </c>
      <c r="M555" s="3">
        <f t="shared" si="53"/>
        <v>7</v>
      </c>
      <c r="N555" s="3">
        <f t="shared" si="54"/>
        <v>3</v>
      </c>
      <c r="O555" s="11" t="str">
        <f t="shared" si="55"/>
        <v>Kuzník Matyáš</v>
      </c>
      <c r="P555" s="3">
        <f t="shared" si="52"/>
        <v>10</v>
      </c>
      <c r="W555" s="34"/>
    </row>
    <row r="556" spans="1:23" x14ac:dyDescent="0.25">
      <c r="A556" s="13">
        <v>43002</v>
      </c>
      <c r="B556" s="31" t="s">
        <v>575</v>
      </c>
      <c r="C556" s="15" t="s">
        <v>13</v>
      </c>
      <c r="D556" s="15" t="s">
        <v>154</v>
      </c>
      <c r="E556" s="16" t="s">
        <v>334</v>
      </c>
      <c r="F556" s="16" t="s">
        <v>168</v>
      </c>
      <c r="G556" s="15" t="s">
        <v>173</v>
      </c>
      <c r="H556" s="14" t="s">
        <v>14</v>
      </c>
      <c r="I556" s="17" t="s">
        <v>163</v>
      </c>
      <c r="J556" s="15">
        <v>1</v>
      </c>
      <c r="K556" s="15">
        <v>0</v>
      </c>
      <c r="L556" s="15">
        <v>2</v>
      </c>
      <c r="M556" s="3">
        <f t="shared" si="53"/>
        <v>0</v>
      </c>
      <c r="N556" s="3">
        <f t="shared" si="54"/>
        <v>1</v>
      </c>
      <c r="O556" s="11" t="str">
        <f t="shared" si="55"/>
        <v>Buranyč Filip</v>
      </c>
      <c r="P556" s="3">
        <f t="shared" si="52"/>
        <v>1</v>
      </c>
      <c r="W556" s="34"/>
    </row>
    <row r="557" spans="1:23" x14ac:dyDescent="0.25">
      <c r="A557" s="13">
        <v>43002</v>
      </c>
      <c r="B557" s="31" t="s">
        <v>575</v>
      </c>
      <c r="C557" s="15" t="s">
        <v>13</v>
      </c>
      <c r="D557" s="15" t="s">
        <v>154</v>
      </c>
      <c r="E557" s="16" t="s">
        <v>167</v>
      </c>
      <c r="F557" s="16" t="s">
        <v>168</v>
      </c>
      <c r="G557" s="15">
        <v>5</v>
      </c>
      <c r="H557" s="14" t="s">
        <v>14</v>
      </c>
      <c r="I557" s="17" t="s">
        <v>176</v>
      </c>
      <c r="J557" s="15">
        <v>2</v>
      </c>
      <c r="K557" s="15">
        <v>0</v>
      </c>
      <c r="L557" s="15">
        <v>1</v>
      </c>
      <c r="M557" s="3">
        <f t="shared" si="53"/>
        <v>3</v>
      </c>
      <c r="N557" s="3">
        <f t="shared" si="54"/>
        <v>2</v>
      </c>
      <c r="O557" s="11" t="str">
        <f t="shared" si="55"/>
        <v>Čebík Filip</v>
      </c>
      <c r="P557" s="3">
        <f t="shared" si="52"/>
        <v>5</v>
      </c>
      <c r="W557" s="34"/>
    </row>
    <row r="558" spans="1:23" x14ac:dyDescent="0.25">
      <c r="A558" s="13">
        <v>43002</v>
      </c>
      <c r="B558" s="31" t="s">
        <v>575</v>
      </c>
      <c r="C558" s="15" t="s">
        <v>13</v>
      </c>
      <c r="D558" s="15" t="s">
        <v>154</v>
      </c>
      <c r="E558" s="16" t="s">
        <v>175</v>
      </c>
      <c r="F558" s="16" t="s">
        <v>172</v>
      </c>
      <c r="G558" s="15">
        <v>1</v>
      </c>
      <c r="H558" s="14" t="s">
        <v>14</v>
      </c>
      <c r="I558" s="17" t="s">
        <v>420</v>
      </c>
      <c r="J558" s="15">
        <v>3</v>
      </c>
      <c r="K558" s="15">
        <v>0</v>
      </c>
      <c r="L558" s="15">
        <v>0</v>
      </c>
      <c r="M558" s="3">
        <f t="shared" si="53"/>
        <v>10</v>
      </c>
      <c r="N558" s="3">
        <f t="shared" si="54"/>
        <v>3</v>
      </c>
      <c r="O558" s="11" t="str">
        <f t="shared" si="55"/>
        <v>Čerchla Michal</v>
      </c>
      <c r="P558" s="3">
        <f t="shared" si="52"/>
        <v>13</v>
      </c>
      <c r="W558" s="34"/>
    </row>
    <row r="559" spans="1:23" x14ac:dyDescent="0.25">
      <c r="A559" s="13">
        <v>43002</v>
      </c>
      <c r="B559" s="31" t="s">
        <v>575</v>
      </c>
      <c r="C559" s="15" t="s">
        <v>13</v>
      </c>
      <c r="D559" s="15" t="s">
        <v>154</v>
      </c>
      <c r="E559" s="16" t="s">
        <v>340</v>
      </c>
      <c r="F559" s="16" t="s">
        <v>345</v>
      </c>
      <c r="G559" s="15" t="s">
        <v>173</v>
      </c>
      <c r="H559" s="14" t="s">
        <v>14</v>
      </c>
      <c r="I559" s="17" t="s">
        <v>420</v>
      </c>
      <c r="J559" s="15">
        <v>0</v>
      </c>
      <c r="K559" s="15">
        <v>0</v>
      </c>
      <c r="L559" s="15">
        <v>1</v>
      </c>
      <c r="M559" s="3">
        <f t="shared" si="53"/>
        <v>0</v>
      </c>
      <c r="N559" s="3">
        <f t="shared" si="54"/>
        <v>0</v>
      </c>
      <c r="O559" s="11" t="str">
        <f t="shared" si="55"/>
        <v>Caletka Petr</v>
      </c>
      <c r="P559" s="3">
        <f t="shared" si="52"/>
        <v>0</v>
      </c>
      <c r="W559" s="34"/>
    </row>
    <row r="560" spans="1:23" x14ac:dyDescent="0.25">
      <c r="A560" s="13">
        <v>43002</v>
      </c>
      <c r="B560" s="31" t="s">
        <v>575</v>
      </c>
      <c r="C560" s="15" t="s">
        <v>13</v>
      </c>
      <c r="D560" s="15" t="s">
        <v>154</v>
      </c>
      <c r="E560" s="16" t="s">
        <v>340</v>
      </c>
      <c r="F560" s="16" t="s">
        <v>172</v>
      </c>
      <c r="G560" s="15" t="s">
        <v>173</v>
      </c>
      <c r="H560" s="14" t="s">
        <v>14</v>
      </c>
      <c r="I560" s="17" t="s">
        <v>169</v>
      </c>
      <c r="J560" s="15">
        <v>0</v>
      </c>
      <c r="K560" s="15">
        <v>0</v>
      </c>
      <c r="L560" s="15">
        <v>2</v>
      </c>
      <c r="M560" s="3">
        <f t="shared" si="53"/>
        <v>0</v>
      </c>
      <c r="N560" s="3">
        <f t="shared" si="54"/>
        <v>0</v>
      </c>
      <c r="O560" s="11" t="str">
        <f t="shared" si="55"/>
        <v>Caletka Michal</v>
      </c>
      <c r="P560" s="3">
        <f t="shared" si="52"/>
        <v>0</v>
      </c>
      <c r="W560" s="34"/>
    </row>
    <row r="561" spans="1:23" x14ac:dyDescent="0.25">
      <c r="A561" s="13">
        <v>43002</v>
      </c>
      <c r="B561" s="31" t="s">
        <v>575</v>
      </c>
      <c r="C561" s="15" t="s">
        <v>13</v>
      </c>
      <c r="D561" s="15" t="s">
        <v>154</v>
      </c>
      <c r="E561" s="16" t="s">
        <v>416</v>
      </c>
      <c r="F561" s="16" t="s">
        <v>345</v>
      </c>
      <c r="G561" s="15">
        <v>2</v>
      </c>
      <c r="H561" s="14" t="s">
        <v>14</v>
      </c>
      <c r="I561" s="17" t="s">
        <v>157</v>
      </c>
      <c r="J561" s="15">
        <v>1</v>
      </c>
      <c r="K561" s="15">
        <v>0</v>
      </c>
      <c r="L561" s="15">
        <v>1</v>
      </c>
      <c r="M561" s="3">
        <f t="shared" si="53"/>
        <v>7</v>
      </c>
      <c r="N561" s="3">
        <f t="shared" si="54"/>
        <v>1</v>
      </c>
      <c r="O561" s="11" t="str">
        <f t="shared" si="55"/>
        <v>Neuwirt Petr</v>
      </c>
      <c r="P561" s="3">
        <f t="shared" si="52"/>
        <v>8</v>
      </c>
      <c r="W561" s="34"/>
    </row>
    <row r="562" spans="1:23" x14ac:dyDescent="0.25">
      <c r="A562" s="13">
        <v>43002</v>
      </c>
      <c r="B562" s="31" t="s">
        <v>575</v>
      </c>
      <c r="C562" s="15" t="s">
        <v>13</v>
      </c>
      <c r="D562" s="15" t="s">
        <v>154</v>
      </c>
      <c r="E562" s="16" t="s">
        <v>404</v>
      </c>
      <c r="F562" s="16" t="s">
        <v>405</v>
      </c>
      <c r="G562" s="15">
        <v>7</v>
      </c>
      <c r="H562" s="14" t="s">
        <v>14</v>
      </c>
      <c r="I562" s="17" t="s">
        <v>420</v>
      </c>
      <c r="J562" s="15">
        <v>1</v>
      </c>
      <c r="K562" s="15">
        <v>0</v>
      </c>
      <c r="L562" s="15">
        <v>2</v>
      </c>
      <c r="M562" s="3">
        <f t="shared" si="53"/>
        <v>2</v>
      </c>
      <c r="N562" s="3">
        <f t="shared" si="54"/>
        <v>1</v>
      </c>
      <c r="O562" s="11" t="str">
        <f t="shared" si="55"/>
        <v>Vavřina Viktor</v>
      </c>
      <c r="P562" s="3">
        <f t="shared" si="52"/>
        <v>3</v>
      </c>
      <c r="W562" s="34"/>
    </row>
    <row r="563" spans="1:23" x14ac:dyDescent="0.25">
      <c r="A563" s="13">
        <v>43002</v>
      </c>
      <c r="B563" s="31" t="s">
        <v>575</v>
      </c>
      <c r="C563" s="15" t="s">
        <v>13</v>
      </c>
      <c r="D563" s="15" t="s">
        <v>154</v>
      </c>
      <c r="E563" s="16" t="s">
        <v>190</v>
      </c>
      <c r="F563" s="16" t="s">
        <v>193</v>
      </c>
      <c r="G563" s="15">
        <v>7</v>
      </c>
      <c r="H563" s="14" t="s">
        <v>14</v>
      </c>
      <c r="I563" s="17" t="s">
        <v>576</v>
      </c>
      <c r="J563" s="15">
        <v>0</v>
      </c>
      <c r="K563" s="15">
        <v>0</v>
      </c>
      <c r="L563" s="15">
        <v>2</v>
      </c>
      <c r="M563" s="3">
        <f t="shared" si="53"/>
        <v>2</v>
      </c>
      <c r="N563" s="3">
        <f t="shared" si="54"/>
        <v>0</v>
      </c>
      <c r="O563" s="11" t="str">
        <f t="shared" si="55"/>
        <v>Kolář Vojtěch</v>
      </c>
      <c r="P563" s="3">
        <f t="shared" si="52"/>
        <v>2</v>
      </c>
      <c r="W563" s="34"/>
    </row>
    <row r="564" spans="1:23" x14ac:dyDescent="0.25">
      <c r="A564" s="13">
        <v>43002</v>
      </c>
      <c r="B564" s="31" t="s">
        <v>575</v>
      </c>
      <c r="C564" s="15" t="s">
        <v>13</v>
      </c>
      <c r="D564" s="15" t="s">
        <v>154</v>
      </c>
      <c r="E564" s="16" t="s">
        <v>348</v>
      </c>
      <c r="F564" s="16" t="s">
        <v>159</v>
      </c>
      <c r="G564" s="15" t="s">
        <v>173</v>
      </c>
      <c r="H564" s="14" t="s">
        <v>14</v>
      </c>
      <c r="I564" s="17" t="s">
        <v>176</v>
      </c>
      <c r="J564" s="15">
        <v>0</v>
      </c>
      <c r="K564" s="15">
        <v>0</v>
      </c>
      <c r="L564" s="15">
        <v>2</v>
      </c>
      <c r="M564" s="3">
        <f t="shared" si="53"/>
        <v>0</v>
      </c>
      <c r="N564" s="3">
        <f t="shared" si="54"/>
        <v>0</v>
      </c>
      <c r="O564" s="11" t="str">
        <f t="shared" si="55"/>
        <v>Křenek Jakub</v>
      </c>
      <c r="P564" s="3">
        <f t="shared" si="52"/>
        <v>0</v>
      </c>
      <c r="W564" s="34"/>
    </row>
    <row r="565" spans="1:23" x14ac:dyDescent="0.25">
      <c r="A565" s="13">
        <v>43002</v>
      </c>
      <c r="B565" s="31" t="s">
        <v>575</v>
      </c>
      <c r="C565" s="15" t="s">
        <v>13</v>
      </c>
      <c r="D565" s="15" t="s">
        <v>154</v>
      </c>
      <c r="E565" s="16" t="s">
        <v>544</v>
      </c>
      <c r="F565" s="16" t="s">
        <v>188</v>
      </c>
      <c r="G565" s="15">
        <v>7</v>
      </c>
      <c r="H565" s="14" t="s">
        <v>14</v>
      </c>
      <c r="I565" s="17" t="s">
        <v>174</v>
      </c>
      <c r="J565" s="15">
        <v>0</v>
      </c>
      <c r="K565" s="15">
        <v>0</v>
      </c>
      <c r="L565" s="15">
        <v>2</v>
      </c>
      <c r="M565" s="3">
        <f t="shared" si="53"/>
        <v>2</v>
      </c>
      <c r="N565" s="3">
        <f t="shared" si="54"/>
        <v>0</v>
      </c>
      <c r="O565" s="11" t="str">
        <f t="shared" si="55"/>
        <v>Válek Dominik</v>
      </c>
      <c r="P565" s="3">
        <f t="shared" si="52"/>
        <v>2</v>
      </c>
      <c r="W565" s="34"/>
    </row>
    <row r="566" spans="1:23" x14ac:dyDescent="0.25">
      <c r="A566" s="13">
        <v>43002</v>
      </c>
      <c r="B566" s="31" t="s">
        <v>575</v>
      </c>
      <c r="C566" s="15" t="s">
        <v>13</v>
      </c>
      <c r="D566" s="15" t="s">
        <v>154</v>
      </c>
      <c r="E566" s="16" t="s">
        <v>337</v>
      </c>
      <c r="F566" s="16" t="s">
        <v>217</v>
      </c>
      <c r="G566" s="15">
        <v>3</v>
      </c>
      <c r="H566" s="14" t="s">
        <v>14</v>
      </c>
      <c r="I566" s="17" t="s">
        <v>169</v>
      </c>
      <c r="J566" s="15">
        <v>2</v>
      </c>
      <c r="K566" s="15">
        <v>0</v>
      </c>
      <c r="L566" s="15">
        <v>1</v>
      </c>
      <c r="M566" s="3">
        <f t="shared" si="53"/>
        <v>5</v>
      </c>
      <c r="N566" s="3">
        <f t="shared" si="54"/>
        <v>2</v>
      </c>
      <c r="O566" s="11" t="str">
        <f t="shared" si="55"/>
        <v>Boháček Jan</v>
      </c>
      <c r="P566" s="3">
        <f t="shared" si="52"/>
        <v>7</v>
      </c>
      <c r="W566" s="34"/>
    </row>
    <row r="567" spans="1:23" x14ac:dyDescent="0.25">
      <c r="A567" s="13">
        <v>43002</v>
      </c>
      <c r="B567" s="31" t="s">
        <v>575</v>
      </c>
      <c r="C567" s="15" t="s">
        <v>13</v>
      </c>
      <c r="D567" s="15" t="s">
        <v>154</v>
      </c>
      <c r="E567" s="16" t="s">
        <v>577</v>
      </c>
      <c r="F567" s="16" t="s">
        <v>186</v>
      </c>
      <c r="G567" s="15" t="s">
        <v>173</v>
      </c>
      <c r="H567" s="14" t="s">
        <v>14</v>
      </c>
      <c r="I567" s="17" t="s">
        <v>163</v>
      </c>
      <c r="J567" s="15">
        <v>0</v>
      </c>
      <c r="K567" s="15">
        <v>0</v>
      </c>
      <c r="L567" s="15">
        <v>1</v>
      </c>
      <c r="M567" s="3">
        <f t="shared" si="53"/>
        <v>0</v>
      </c>
      <c r="N567" s="3">
        <f t="shared" si="54"/>
        <v>0</v>
      </c>
      <c r="O567" s="11" t="str">
        <f t="shared" si="55"/>
        <v>Cagala Šimon</v>
      </c>
      <c r="P567" s="3">
        <f t="shared" si="52"/>
        <v>0</v>
      </c>
      <c r="W567" s="34"/>
    </row>
    <row r="568" spans="1:23" x14ac:dyDescent="0.25">
      <c r="A568" s="13">
        <v>43002</v>
      </c>
      <c r="B568" s="31" t="s">
        <v>575</v>
      </c>
      <c r="C568" s="15" t="s">
        <v>13</v>
      </c>
      <c r="D568" s="15" t="s">
        <v>154</v>
      </c>
      <c r="E568" s="16" t="s">
        <v>346</v>
      </c>
      <c r="F568" s="16" t="s">
        <v>347</v>
      </c>
      <c r="G568" s="15">
        <v>7</v>
      </c>
      <c r="H568" s="14" t="s">
        <v>14</v>
      </c>
      <c r="I568" s="17" t="s">
        <v>176</v>
      </c>
      <c r="J568" s="15">
        <v>0</v>
      </c>
      <c r="K568" s="15">
        <v>0</v>
      </c>
      <c r="L568" s="15">
        <v>2</v>
      </c>
      <c r="M568" s="3">
        <f t="shared" si="53"/>
        <v>2</v>
      </c>
      <c r="N568" s="3">
        <f t="shared" si="54"/>
        <v>0</v>
      </c>
      <c r="O568" s="11" t="str">
        <f t="shared" si="55"/>
        <v>Hegner Leoš</v>
      </c>
      <c r="P568" s="3">
        <f t="shared" si="52"/>
        <v>2</v>
      </c>
      <c r="W568" s="34"/>
    </row>
    <row r="569" spans="1:23" x14ac:dyDescent="0.25">
      <c r="A569" s="13">
        <v>43002</v>
      </c>
      <c r="B569" s="31" t="s">
        <v>575</v>
      </c>
      <c r="C569" s="15" t="s">
        <v>13</v>
      </c>
      <c r="D569" s="15" t="s">
        <v>154</v>
      </c>
      <c r="E569" s="16" t="s">
        <v>578</v>
      </c>
      <c r="F569" s="16" t="s">
        <v>201</v>
      </c>
      <c r="G569" s="15" t="s">
        <v>173</v>
      </c>
      <c r="H569" s="14" t="s">
        <v>14</v>
      </c>
      <c r="I569" s="17" t="s">
        <v>420</v>
      </c>
      <c r="J569" s="15">
        <v>0</v>
      </c>
      <c r="K569" s="15">
        <v>0</v>
      </c>
      <c r="L569" s="15">
        <v>2</v>
      </c>
      <c r="M569" s="3">
        <f t="shared" si="53"/>
        <v>0</v>
      </c>
      <c r="N569" s="3">
        <f t="shared" si="54"/>
        <v>0</v>
      </c>
      <c r="O569" s="11" t="str">
        <f t="shared" si="55"/>
        <v>Závodný Matyáš</v>
      </c>
      <c r="P569" s="3">
        <f t="shared" si="52"/>
        <v>0</v>
      </c>
      <c r="W569" s="34"/>
    </row>
    <row r="570" spans="1:23" x14ac:dyDescent="0.25">
      <c r="A570" s="13">
        <v>43002</v>
      </c>
      <c r="B570" s="31" t="s">
        <v>572</v>
      </c>
      <c r="C570" s="15" t="s">
        <v>17</v>
      </c>
      <c r="D570" s="15" t="s">
        <v>154</v>
      </c>
      <c r="E570" s="16" t="s">
        <v>194</v>
      </c>
      <c r="F570" s="16" t="s">
        <v>195</v>
      </c>
      <c r="G570" s="15">
        <v>1</v>
      </c>
      <c r="H570" s="14" t="s">
        <v>15</v>
      </c>
      <c r="I570" s="17" t="s">
        <v>420</v>
      </c>
      <c r="J570" s="15">
        <v>2</v>
      </c>
      <c r="K570" s="15">
        <v>0</v>
      </c>
      <c r="L570" s="15">
        <v>1</v>
      </c>
      <c r="M570" s="3">
        <f t="shared" si="49"/>
        <v>6</v>
      </c>
      <c r="N570" s="3">
        <f t="shared" si="51"/>
        <v>2</v>
      </c>
      <c r="O570" s="11" t="str">
        <f t="shared" si="50"/>
        <v>Lindovský Jiří</v>
      </c>
      <c r="P570" s="3">
        <f t="shared" si="52"/>
        <v>8</v>
      </c>
      <c r="W570" s="34"/>
    </row>
    <row r="571" spans="1:23" x14ac:dyDescent="0.25">
      <c r="A571" s="13">
        <v>43002</v>
      </c>
      <c r="B571" s="31" t="s">
        <v>572</v>
      </c>
      <c r="C571" s="15" t="s">
        <v>17</v>
      </c>
      <c r="D571" s="15" t="s">
        <v>154</v>
      </c>
      <c r="E571" s="16" t="s">
        <v>192</v>
      </c>
      <c r="F571" s="16" t="s">
        <v>193</v>
      </c>
      <c r="G571" s="15">
        <v>2</v>
      </c>
      <c r="H571" s="14" t="s">
        <v>15</v>
      </c>
      <c r="I571" s="17" t="s">
        <v>176</v>
      </c>
      <c r="J571" s="15">
        <v>3</v>
      </c>
      <c r="K571" s="15">
        <v>0</v>
      </c>
      <c r="L571" s="15">
        <v>1</v>
      </c>
      <c r="M571" s="3">
        <f t="shared" si="49"/>
        <v>5</v>
      </c>
      <c r="N571" s="3">
        <f t="shared" si="51"/>
        <v>3</v>
      </c>
      <c r="O571" s="11" t="str">
        <f t="shared" si="50"/>
        <v>Bulka Vojtěch</v>
      </c>
      <c r="P571" s="3">
        <f t="shared" si="52"/>
        <v>8</v>
      </c>
      <c r="W571" s="34"/>
    </row>
    <row r="572" spans="1:23" x14ac:dyDescent="0.25">
      <c r="A572" s="13">
        <v>43002</v>
      </c>
      <c r="B572" s="31" t="s">
        <v>572</v>
      </c>
      <c r="C572" s="15" t="s">
        <v>17</v>
      </c>
      <c r="D572" s="15" t="s">
        <v>154</v>
      </c>
      <c r="E572" s="16" t="s">
        <v>366</v>
      </c>
      <c r="F572" s="16" t="s">
        <v>217</v>
      </c>
      <c r="G572" s="15">
        <v>4</v>
      </c>
      <c r="H572" s="14" t="s">
        <v>15</v>
      </c>
      <c r="I572" s="17" t="s">
        <v>169</v>
      </c>
      <c r="J572" s="15">
        <v>0</v>
      </c>
      <c r="K572" s="15">
        <v>0</v>
      </c>
      <c r="L572" s="15">
        <v>3</v>
      </c>
      <c r="M572" s="3">
        <f t="shared" si="49"/>
        <v>0</v>
      </c>
      <c r="N572" s="3">
        <f t="shared" si="51"/>
        <v>0</v>
      </c>
      <c r="O572" s="11" t="str">
        <f t="shared" si="50"/>
        <v>Matýsek Jan</v>
      </c>
      <c r="P572" s="3">
        <f t="shared" si="52"/>
        <v>0</v>
      </c>
      <c r="W572" s="34"/>
    </row>
    <row r="573" spans="1:23" x14ac:dyDescent="0.25">
      <c r="A573" s="13">
        <v>43002</v>
      </c>
      <c r="B573" s="31" t="s">
        <v>572</v>
      </c>
      <c r="C573" s="15" t="s">
        <v>17</v>
      </c>
      <c r="D573" s="15" t="s">
        <v>154</v>
      </c>
      <c r="E573" s="16" t="s">
        <v>190</v>
      </c>
      <c r="F573" s="16" t="s">
        <v>191</v>
      </c>
      <c r="G573" s="15">
        <v>4</v>
      </c>
      <c r="H573" s="14" t="s">
        <v>15</v>
      </c>
      <c r="I573" s="17" t="s">
        <v>420</v>
      </c>
      <c r="J573" s="15">
        <v>0</v>
      </c>
      <c r="K573" s="15">
        <v>0</v>
      </c>
      <c r="L573" s="15">
        <v>3</v>
      </c>
      <c r="M573" s="3">
        <f t="shared" si="49"/>
        <v>0</v>
      </c>
      <c r="N573" s="3">
        <f t="shared" si="51"/>
        <v>0</v>
      </c>
      <c r="O573" s="11" t="str">
        <f t="shared" si="50"/>
        <v>Kolář Daniel</v>
      </c>
      <c r="P573" s="3">
        <f t="shared" si="52"/>
        <v>0</v>
      </c>
      <c r="W573" s="34"/>
    </row>
    <row r="574" spans="1:23" x14ac:dyDescent="0.25">
      <c r="A574" s="13">
        <v>43002</v>
      </c>
      <c r="B574" s="31" t="s">
        <v>572</v>
      </c>
      <c r="C574" s="15" t="s">
        <v>17</v>
      </c>
      <c r="D574" s="15" t="s">
        <v>154</v>
      </c>
      <c r="E574" s="16" t="s">
        <v>171</v>
      </c>
      <c r="F574" s="16" t="s">
        <v>203</v>
      </c>
      <c r="G574" s="15">
        <v>1</v>
      </c>
      <c r="H574" s="14" t="s">
        <v>15</v>
      </c>
      <c r="I574" s="17" t="s">
        <v>169</v>
      </c>
      <c r="J574" s="15">
        <v>3</v>
      </c>
      <c r="K574" s="15">
        <v>0</v>
      </c>
      <c r="L574" s="15">
        <v>0</v>
      </c>
      <c r="M574" s="3">
        <f t="shared" si="49"/>
        <v>6</v>
      </c>
      <c r="N574" s="3">
        <f t="shared" si="51"/>
        <v>3</v>
      </c>
      <c r="O574" s="11" t="str">
        <f t="shared" si="50"/>
        <v>Meixner Tomáš</v>
      </c>
      <c r="P574" s="3">
        <f t="shared" si="52"/>
        <v>9</v>
      </c>
      <c r="W574" s="34"/>
    </row>
    <row r="575" spans="1:23" x14ac:dyDescent="0.25">
      <c r="A575" s="13">
        <v>43002</v>
      </c>
      <c r="B575" s="31" t="s">
        <v>572</v>
      </c>
      <c r="C575" s="15" t="s">
        <v>17</v>
      </c>
      <c r="D575" s="15" t="s">
        <v>154</v>
      </c>
      <c r="E575" s="16" t="s">
        <v>198</v>
      </c>
      <c r="F575" s="16" t="s">
        <v>199</v>
      </c>
      <c r="G575" s="15">
        <v>3</v>
      </c>
      <c r="H575" s="14" t="s">
        <v>15</v>
      </c>
      <c r="I575" s="17" t="s">
        <v>176</v>
      </c>
      <c r="J575" s="15">
        <v>3</v>
      </c>
      <c r="K575" s="15">
        <v>0</v>
      </c>
      <c r="L575" s="15">
        <v>1</v>
      </c>
      <c r="M575" s="3">
        <f t="shared" si="49"/>
        <v>3</v>
      </c>
      <c r="N575" s="3">
        <f t="shared" si="51"/>
        <v>3</v>
      </c>
      <c r="O575" s="11" t="str">
        <f t="shared" si="50"/>
        <v>Freiwald Richard</v>
      </c>
      <c r="P575" s="3">
        <f t="shared" si="52"/>
        <v>6</v>
      </c>
      <c r="W575" s="34"/>
    </row>
    <row r="576" spans="1:23" x14ac:dyDescent="0.25">
      <c r="A576" s="13">
        <v>43002</v>
      </c>
      <c r="B576" s="31" t="s">
        <v>572</v>
      </c>
      <c r="C576" s="15" t="s">
        <v>17</v>
      </c>
      <c r="D576" s="15" t="s">
        <v>154</v>
      </c>
      <c r="E576" s="16" t="s">
        <v>547</v>
      </c>
      <c r="F576" s="16" t="s">
        <v>188</v>
      </c>
      <c r="G576" s="15">
        <v>7</v>
      </c>
      <c r="H576" s="14" t="s">
        <v>15</v>
      </c>
      <c r="I576" s="17" t="s">
        <v>176</v>
      </c>
      <c r="J576" s="15">
        <v>2</v>
      </c>
      <c r="K576" s="15">
        <v>0</v>
      </c>
      <c r="L576" s="15">
        <v>1</v>
      </c>
      <c r="M576" s="3">
        <f t="shared" si="49"/>
        <v>0</v>
      </c>
      <c r="N576" s="3">
        <f t="shared" si="51"/>
        <v>2</v>
      </c>
      <c r="O576" s="11" t="str">
        <f t="shared" si="50"/>
        <v>Blaho Dominik</v>
      </c>
      <c r="P576" s="3">
        <f t="shared" si="52"/>
        <v>2</v>
      </c>
      <c r="W576" s="34"/>
    </row>
    <row r="577" spans="1:23" x14ac:dyDescent="0.25">
      <c r="A577" s="13">
        <v>43001</v>
      </c>
      <c r="B577" s="14" t="s">
        <v>585</v>
      </c>
      <c r="C577" s="15" t="s">
        <v>147</v>
      </c>
      <c r="D577" s="15" t="s">
        <v>250</v>
      </c>
      <c r="E577" s="16" t="s">
        <v>220</v>
      </c>
      <c r="F577" s="16" t="s">
        <v>363</v>
      </c>
      <c r="G577" s="15"/>
      <c r="H577" s="14" t="s">
        <v>18</v>
      </c>
      <c r="I577" s="17"/>
      <c r="J577" s="15">
        <v>1</v>
      </c>
      <c r="K577" s="15">
        <v>0</v>
      </c>
      <c r="L577" s="15">
        <v>1</v>
      </c>
      <c r="M577" s="3">
        <f t="shared" si="49"/>
        <v>0</v>
      </c>
      <c r="N577" s="3">
        <f t="shared" si="51"/>
        <v>2</v>
      </c>
      <c r="O577" s="11" t="str">
        <f t="shared" si="50"/>
        <v>Lukáš Patrik</v>
      </c>
      <c r="P577" s="3">
        <f t="shared" si="52"/>
        <v>2</v>
      </c>
      <c r="W577" s="34"/>
    </row>
    <row r="578" spans="1:23" x14ac:dyDescent="0.25">
      <c r="A578" s="13">
        <v>43001</v>
      </c>
      <c r="B578" s="14" t="s">
        <v>585</v>
      </c>
      <c r="C578" s="15" t="s">
        <v>147</v>
      </c>
      <c r="D578" s="15" t="s">
        <v>250</v>
      </c>
      <c r="E578" s="16" t="s">
        <v>242</v>
      </c>
      <c r="F578" s="16" t="s">
        <v>197</v>
      </c>
      <c r="G578" s="15"/>
      <c r="H578" s="14" t="s">
        <v>18</v>
      </c>
      <c r="I578" s="17"/>
      <c r="J578" s="15">
        <v>1</v>
      </c>
      <c r="K578" s="15">
        <v>0</v>
      </c>
      <c r="L578" s="15">
        <v>1</v>
      </c>
      <c r="M578" s="3">
        <f t="shared" ref="M578:M641" si="56">IF(ISNA(VLOOKUP(C578&amp;G578,$V$3:$W$92,2,FALSE)),0,VLOOKUP(C578&amp;G578,$V$3:$W$92,2,FALSE))</f>
        <v>0</v>
      </c>
      <c r="N578" s="3">
        <f t="shared" si="51"/>
        <v>2</v>
      </c>
      <c r="O578" s="11" t="str">
        <f t="shared" ref="O578:O609" si="57">E578&amp;" "&amp;F578</f>
        <v>Silvestr Matěj</v>
      </c>
      <c r="P578" s="3">
        <f t="shared" si="52"/>
        <v>2</v>
      </c>
      <c r="W578" s="34"/>
    </row>
    <row r="579" spans="1:23" x14ac:dyDescent="0.25">
      <c r="A579" s="13">
        <v>43001</v>
      </c>
      <c r="B579" s="14" t="s">
        <v>585</v>
      </c>
      <c r="C579" s="15" t="s">
        <v>147</v>
      </c>
      <c r="D579" s="15" t="s">
        <v>250</v>
      </c>
      <c r="E579" s="16" t="s">
        <v>223</v>
      </c>
      <c r="F579" s="16" t="s">
        <v>203</v>
      </c>
      <c r="G579" s="15"/>
      <c r="H579" s="14" t="s">
        <v>18</v>
      </c>
      <c r="I579" s="17"/>
      <c r="J579" s="15">
        <v>1</v>
      </c>
      <c r="K579" s="15">
        <v>0</v>
      </c>
      <c r="L579" s="15">
        <v>1</v>
      </c>
      <c r="M579" s="3">
        <f t="shared" si="56"/>
        <v>0</v>
      </c>
      <c r="N579" s="3">
        <f t="shared" ref="N579:N613" si="58">IF(D579="d",SUM(J579*2,K579),J579)</f>
        <v>2</v>
      </c>
      <c r="O579" s="11" t="str">
        <f t="shared" si="57"/>
        <v>Pustějovský Tomáš</v>
      </c>
      <c r="P579" s="3">
        <f t="shared" ref="P579:P642" si="59">SUM(M579,N579)</f>
        <v>2</v>
      </c>
      <c r="W579" s="34"/>
    </row>
    <row r="580" spans="1:23" x14ac:dyDescent="0.25">
      <c r="A580" s="13">
        <v>43001</v>
      </c>
      <c r="B580" s="14" t="s">
        <v>585</v>
      </c>
      <c r="C580" s="15" t="s">
        <v>147</v>
      </c>
      <c r="D580" s="15" t="s">
        <v>250</v>
      </c>
      <c r="E580" s="16" t="s">
        <v>310</v>
      </c>
      <c r="F580" s="16" t="s">
        <v>195</v>
      </c>
      <c r="G580" s="15"/>
      <c r="H580" s="14" t="s">
        <v>18</v>
      </c>
      <c r="I580" s="17"/>
      <c r="J580" s="15">
        <v>3</v>
      </c>
      <c r="K580" s="15">
        <v>0</v>
      </c>
      <c r="L580" s="15">
        <v>0</v>
      </c>
      <c r="M580" s="3">
        <f t="shared" si="56"/>
        <v>0</v>
      </c>
      <c r="N580" s="3">
        <f t="shared" si="58"/>
        <v>6</v>
      </c>
      <c r="O580" s="11" t="str">
        <f t="shared" si="57"/>
        <v>Svoboda Jiří</v>
      </c>
      <c r="P580" s="3">
        <f t="shared" si="59"/>
        <v>6</v>
      </c>
      <c r="W580" s="34"/>
    </row>
    <row r="581" spans="1:23" x14ac:dyDescent="0.25">
      <c r="A581" s="13">
        <v>43001</v>
      </c>
      <c r="B581" s="14" t="s">
        <v>585</v>
      </c>
      <c r="C581" s="15" t="s">
        <v>147</v>
      </c>
      <c r="D581" s="15" t="s">
        <v>250</v>
      </c>
      <c r="E581" s="16" t="s">
        <v>225</v>
      </c>
      <c r="F581" s="16" t="s">
        <v>226</v>
      </c>
      <c r="G581" s="15"/>
      <c r="H581" s="14" t="s">
        <v>18</v>
      </c>
      <c r="I581" s="17"/>
      <c r="J581" s="15">
        <v>1</v>
      </c>
      <c r="K581" s="15">
        <v>0</v>
      </c>
      <c r="L581" s="15">
        <v>1</v>
      </c>
      <c r="M581" s="3">
        <f t="shared" si="56"/>
        <v>0</v>
      </c>
      <c r="N581" s="3">
        <f t="shared" si="58"/>
        <v>2</v>
      </c>
      <c r="O581" s="11" t="str">
        <f t="shared" si="57"/>
        <v>Raška Michael</v>
      </c>
      <c r="P581" s="3">
        <f t="shared" si="59"/>
        <v>2</v>
      </c>
      <c r="W581" s="34"/>
    </row>
    <row r="582" spans="1:23" x14ac:dyDescent="0.25">
      <c r="A582" s="13">
        <v>43001</v>
      </c>
      <c r="B582" s="14" t="s">
        <v>585</v>
      </c>
      <c r="C582" s="15" t="s">
        <v>147</v>
      </c>
      <c r="D582" s="15" t="s">
        <v>250</v>
      </c>
      <c r="E582" s="16" t="s">
        <v>243</v>
      </c>
      <c r="F582" s="16" t="s">
        <v>159</v>
      </c>
      <c r="G582" s="15"/>
      <c r="H582" s="14" t="s">
        <v>18</v>
      </c>
      <c r="I582" s="17" t="s">
        <v>257</v>
      </c>
      <c r="J582" s="15">
        <v>1</v>
      </c>
      <c r="K582" s="15">
        <v>0</v>
      </c>
      <c r="L582" s="15">
        <v>0</v>
      </c>
      <c r="M582" s="3">
        <f t="shared" si="56"/>
        <v>0</v>
      </c>
      <c r="N582" s="3">
        <f t="shared" si="58"/>
        <v>2</v>
      </c>
      <c r="O582" s="11" t="str">
        <f t="shared" si="57"/>
        <v>Král Jakub</v>
      </c>
      <c r="P582" s="3">
        <f t="shared" si="59"/>
        <v>2</v>
      </c>
      <c r="W582" s="34"/>
    </row>
    <row r="583" spans="1:23" x14ac:dyDescent="0.25">
      <c r="A583" s="13">
        <v>43016</v>
      </c>
      <c r="B583" s="14" t="s">
        <v>586</v>
      </c>
      <c r="C583" s="15" t="s">
        <v>13</v>
      </c>
      <c r="D583" s="15" t="s">
        <v>154</v>
      </c>
      <c r="E583" s="16" t="s">
        <v>237</v>
      </c>
      <c r="F583" s="16" t="s">
        <v>238</v>
      </c>
      <c r="G583" s="15">
        <v>4</v>
      </c>
      <c r="H583" s="14" t="s">
        <v>20</v>
      </c>
      <c r="I583" s="17" t="s">
        <v>182</v>
      </c>
      <c r="J583" s="15">
        <v>0</v>
      </c>
      <c r="K583" s="15">
        <v>0</v>
      </c>
      <c r="L583" s="15">
        <v>3</v>
      </c>
      <c r="M583" s="3">
        <f t="shared" si="56"/>
        <v>3</v>
      </c>
      <c r="N583" s="3">
        <f t="shared" si="58"/>
        <v>0</v>
      </c>
      <c r="O583" s="11" t="str">
        <f t="shared" si="57"/>
        <v>Kuncová Viktorie</v>
      </c>
      <c r="P583" s="3">
        <f t="shared" si="59"/>
        <v>3</v>
      </c>
      <c r="W583" s="34"/>
    </row>
    <row r="584" spans="1:23" x14ac:dyDescent="0.25">
      <c r="A584" s="13">
        <v>43016</v>
      </c>
      <c r="B584" s="14" t="s">
        <v>586</v>
      </c>
      <c r="C584" s="15" t="s">
        <v>13</v>
      </c>
      <c r="D584" s="15" t="s">
        <v>154</v>
      </c>
      <c r="E584" s="16" t="s">
        <v>228</v>
      </c>
      <c r="F584" s="16" t="s">
        <v>229</v>
      </c>
      <c r="G584" s="15">
        <v>2</v>
      </c>
      <c r="H584" s="14" t="s">
        <v>20</v>
      </c>
      <c r="I584" s="17" t="s">
        <v>233</v>
      </c>
      <c r="J584" s="15">
        <v>3</v>
      </c>
      <c r="K584" s="15">
        <v>0</v>
      </c>
      <c r="L584" s="15">
        <v>1</v>
      </c>
      <c r="M584" s="3">
        <f t="shared" si="56"/>
        <v>7</v>
      </c>
      <c r="N584" s="3">
        <f t="shared" si="58"/>
        <v>3</v>
      </c>
      <c r="O584" s="11" t="str">
        <f t="shared" si="57"/>
        <v>Martínková Adéla</v>
      </c>
      <c r="P584" s="3">
        <f t="shared" si="59"/>
        <v>10</v>
      </c>
      <c r="W584" s="34"/>
    </row>
    <row r="585" spans="1:23" x14ac:dyDescent="0.25">
      <c r="A585" s="13">
        <v>43016</v>
      </c>
      <c r="B585" s="14" t="s">
        <v>586</v>
      </c>
      <c r="C585" s="15" t="s">
        <v>13</v>
      </c>
      <c r="D585" s="15" t="s">
        <v>154</v>
      </c>
      <c r="E585" s="16" t="s">
        <v>243</v>
      </c>
      <c r="F585" s="16" t="s">
        <v>217</v>
      </c>
      <c r="G585" s="15">
        <v>2</v>
      </c>
      <c r="H585" s="14" t="s">
        <v>16</v>
      </c>
      <c r="I585" s="17" t="s">
        <v>224</v>
      </c>
      <c r="J585" s="15">
        <v>2</v>
      </c>
      <c r="K585" s="15">
        <v>0</v>
      </c>
      <c r="L585" s="15">
        <v>1</v>
      </c>
      <c r="M585" s="3">
        <f t="shared" si="56"/>
        <v>7</v>
      </c>
      <c r="N585" s="3">
        <f t="shared" si="58"/>
        <v>2</v>
      </c>
      <c r="O585" s="11" t="str">
        <f t="shared" si="57"/>
        <v>Král Jan</v>
      </c>
      <c r="P585" s="3">
        <f t="shared" si="59"/>
        <v>9</v>
      </c>
      <c r="W585" s="34"/>
    </row>
    <row r="586" spans="1:23" x14ac:dyDescent="0.25">
      <c r="A586" s="13">
        <v>43016</v>
      </c>
      <c r="B586" s="14" t="s">
        <v>586</v>
      </c>
      <c r="C586" s="15" t="s">
        <v>13</v>
      </c>
      <c r="D586" s="15" t="s">
        <v>154</v>
      </c>
      <c r="E586" s="16" t="s">
        <v>170</v>
      </c>
      <c r="F586" s="16" t="s">
        <v>217</v>
      </c>
      <c r="G586" s="15" t="s">
        <v>173</v>
      </c>
      <c r="H586" s="14" t="s">
        <v>18</v>
      </c>
      <c r="I586" s="17" t="s">
        <v>218</v>
      </c>
      <c r="J586" s="15">
        <v>0</v>
      </c>
      <c r="K586" s="15">
        <v>0</v>
      </c>
      <c r="L586" s="15">
        <v>1</v>
      </c>
      <c r="M586" s="3">
        <f t="shared" si="56"/>
        <v>0</v>
      </c>
      <c r="N586" s="3">
        <f t="shared" si="58"/>
        <v>0</v>
      </c>
      <c r="O586" s="11" t="str">
        <f t="shared" si="57"/>
        <v>Huvar Jan</v>
      </c>
      <c r="P586" s="3">
        <f t="shared" si="59"/>
        <v>0</v>
      </c>
      <c r="W586" s="34"/>
    </row>
    <row r="587" spans="1:23" x14ac:dyDescent="0.25">
      <c r="A587" s="13">
        <v>43016</v>
      </c>
      <c r="B587" s="14" t="s">
        <v>586</v>
      </c>
      <c r="C587" s="15" t="s">
        <v>13</v>
      </c>
      <c r="D587" s="15" t="s">
        <v>154</v>
      </c>
      <c r="E587" s="16" t="s">
        <v>253</v>
      </c>
      <c r="F587" s="16" t="s">
        <v>254</v>
      </c>
      <c r="G587" s="15" t="s">
        <v>173</v>
      </c>
      <c r="H587" s="14" t="s">
        <v>18</v>
      </c>
      <c r="I587" s="17" t="s">
        <v>189</v>
      </c>
      <c r="J587" s="15">
        <v>0</v>
      </c>
      <c r="K587" s="15">
        <v>0</v>
      </c>
      <c r="L587" s="15">
        <v>1</v>
      </c>
      <c r="M587" s="3">
        <f t="shared" si="56"/>
        <v>0</v>
      </c>
      <c r="N587" s="3">
        <f t="shared" si="58"/>
        <v>0</v>
      </c>
      <c r="O587" s="11" t="str">
        <f t="shared" si="57"/>
        <v>Janík Tadeáš</v>
      </c>
      <c r="P587" s="3">
        <f t="shared" si="59"/>
        <v>0</v>
      </c>
      <c r="W587" s="34"/>
    </row>
    <row r="588" spans="1:23" x14ac:dyDescent="0.25">
      <c r="A588" s="13">
        <v>43016</v>
      </c>
      <c r="B588" s="14" t="s">
        <v>586</v>
      </c>
      <c r="C588" s="15" t="s">
        <v>13</v>
      </c>
      <c r="D588" s="15" t="s">
        <v>154</v>
      </c>
      <c r="E588" s="16" t="s">
        <v>221</v>
      </c>
      <c r="F588" s="16" t="s">
        <v>222</v>
      </c>
      <c r="G588" s="15" t="s">
        <v>173</v>
      </c>
      <c r="H588" s="14" t="s">
        <v>18</v>
      </c>
      <c r="I588" s="17" t="s">
        <v>189</v>
      </c>
      <c r="J588" s="15">
        <v>0</v>
      </c>
      <c r="K588" s="15">
        <v>0</v>
      </c>
      <c r="L588" s="15">
        <v>2</v>
      </c>
      <c r="M588" s="3">
        <f t="shared" si="56"/>
        <v>0</v>
      </c>
      <c r="N588" s="3">
        <f t="shared" si="58"/>
        <v>0</v>
      </c>
      <c r="O588" s="11" t="str">
        <f t="shared" si="57"/>
        <v>Šmatelka Ondřej</v>
      </c>
      <c r="P588" s="3">
        <f t="shared" si="59"/>
        <v>0</v>
      </c>
      <c r="W588" s="34"/>
    </row>
    <row r="589" spans="1:23" x14ac:dyDescent="0.25">
      <c r="A589" s="13">
        <v>43008</v>
      </c>
      <c r="B589" s="14" t="s">
        <v>587</v>
      </c>
      <c r="C589" s="15" t="s">
        <v>54</v>
      </c>
      <c r="D589" s="15" t="s">
        <v>154</v>
      </c>
      <c r="E589" s="16" t="s">
        <v>308</v>
      </c>
      <c r="F589" s="16" t="s">
        <v>309</v>
      </c>
      <c r="G589" s="15" t="s">
        <v>173</v>
      </c>
      <c r="H589" s="14" t="s">
        <v>86</v>
      </c>
      <c r="I589" s="17" t="s">
        <v>324</v>
      </c>
      <c r="J589" s="15">
        <v>0</v>
      </c>
      <c r="K589" s="15">
        <v>0</v>
      </c>
      <c r="L589" s="15">
        <v>1</v>
      </c>
      <c r="M589" s="3">
        <f t="shared" si="56"/>
        <v>0</v>
      </c>
      <c r="N589" s="3">
        <f t="shared" si="58"/>
        <v>0</v>
      </c>
      <c r="O589" s="11" t="str">
        <f t="shared" si="57"/>
        <v>Polášková Kristýna</v>
      </c>
      <c r="P589" s="3">
        <f t="shared" si="59"/>
        <v>0</v>
      </c>
      <c r="W589" s="34"/>
    </row>
    <row r="590" spans="1:23" x14ac:dyDescent="0.25">
      <c r="A590" s="13">
        <v>43008</v>
      </c>
      <c r="B590" s="14" t="s">
        <v>587</v>
      </c>
      <c r="C590" s="15" t="s">
        <v>54</v>
      </c>
      <c r="D590" s="15" t="s">
        <v>154</v>
      </c>
      <c r="E590" s="16" t="s">
        <v>228</v>
      </c>
      <c r="F590" s="16" t="s">
        <v>229</v>
      </c>
      <c r="G590" s="15" t="s">
        <v>173</v>
      </c>
      <c r="H590" s="14" t="s">
        <v>86</v>
      </c>
      <c r="I590" s="17" t="s">
        <v>230</v>
      </c>
      <c r="J590" s="15">
        <v>1</v>
      </c>
      <c r="K590" s="15">
        <v>0</v>
      </c>
      <c r="L590" s="15">
        <v>1</v>
      </c>
      <c r="M590" s="3">
        <f t="shared" si="56"/>
        <v>0</v>
      </c>
      <c r="N590" s="3">
        <f t="shared" si="58"/>
        <v>1</v>
      </c>
      <c r="O590" s="11" t="str">
        <f t="shared" si="57"/>
        <v>Martínková Adéla</v>
      </c>
      <c r="P590" s="3">
        <f t="shared" si="59"/>
        <v>1</v>
      </c>
      <c r="W590" s="34"/>
    </row>
    <row r="591" spans="1:23" x14ac:dyDescent="0.25">
      <c r="A591" s="13">
        <v>43008</v>
      </c>
      <c r="B591" s="14" t="s">
        <v>587</v>
      </c>
      <c r="C591" s="15" t="s">
        <v>54</v>
      </c>
      <c r="D591" s="15" t="s">
        <v>154</v>
      </c>
      <c r="E591" s="16" t="s">
        <v>223</v>
      </c>
      <c r="F591" s="16" t="s">
        <v>203</v>
      </c>
      <c r="G591" s="15" t="s">
        <v>173</v>
      </c>
      <c r="H591" s="14" t="s">
        <v>82</v>
      </c>
      <c r="I591" s="17" t="s">
        <v>224</v>
      </c>
      <c r="J591" s="15">
        <v>1</v>
      </c>
      <c r="K591" s="15">
        <v>0</v>
      </c>
      <c r="L591" s="15">
        <v>2</v>
      </c>
      <c r="M591" s="3">
        <f t="shared" si="56"/>
        <v>0</v>
      </c>
      <c r="N591" s="3">
        <f t="shared" si="58"/>
        <v>1</v>
      </c>
      <c r="O591" s="11" t="str">
        <f t="shared" si="57"/>
        <v>Pustějovský Tomáš</v>
      </c>
      <c r="P591" s="3">
        <f t="shared" si="59"/>
        <v>1</v>
      </c>
      <c r="W591" s="34"/>
    </row>
    <row r="592" spans="1:23" x14ac:dyDescent="0.25">
      <c r="A592" s="13">
        <v>43008</v>
      </c>
      <c r="B592" s="14" t="s">
        <v>587</v>
      </c>
      <c r="C592" s="15" t="s">
        <v>54</v>
      </c>
      <c r="D592" s="15" t="s">
        <v>154</v>
      </c>
      <c r="E592" s="16" t="s">
        <v>242</v>
      </c>
      <c r="F592" s="16" t="s">
        <v>197</v>
      </c>
      <c r="G592" s="15" t="s">
        <v>173</v>
      </c>
      <c r="H592" s="14" t="s">
        <v>82</v>
      </c>
      <c r="I592" s="17" t="s">
        <v>241</v>
      </c>
      <c r="J592" s="15">
        <v>0</v>
      </c>
      <c r="K592" s="15">
        <v>0</v>
      </c>
      <c r="L592" s="15">
        <v>1</v>
      </c>
      <c r="M592" s="3">
        <f t="shared" si="56"/>
        <v>0</v>
      </c>
      <c r="N592" s="3">
        <f t="shared" si="58"/>
        <v>0</v>
      </c>
      <c r="O592" s="11" t="str">
        <f t="shared" si="57"/>
        <v>Silvestr Matěj</v>
      </c>
      <c r="P592" s="3">
        <f t="shared" si="59"/>
        <v>0</v>
      </c>
      <c r="W592" s="34"/>
    </row>
    <row r="593" spans="1:23" x14ac:dyDescent="0.25">
      <c r="A593" s="13">
        <v>43008</v>
      </c>
      <c r="B593" s="14" t="s">
        <v>587</v>
      </c>
      <c r="C593" s="15" t="s">
        <v>54</v>
      </c>
      <c r="D593" s="15" t="s">
        <v>154</v>
      </c>
      <c r="E593" s="16" t="s">
        <v>240</v>
      </c>
      <c r="F593" s="16" t="s">
        <v>222</v>
      </c>
      <c r="G593" s="15" t="s">
        <v>173</v>
      </c>
      <c r="H593" s="14" t="s">
        <v>82</v>
      </c>
      <c r="I593" s="17" t="s">
        <v>241</v>
      </c>
      <c r="J593" s="15">
        <v>0</v>
      </c>
      <c r="K593" s="15">
        <v>0</v>
      </c>
      <c r="L593" s="15">
        <v>1</v>
      </c>
      <c r="M593" s="3">
        <f t="shared" si="56"/>
        <v>0</v>
      </c>
      <c r="N593" s="3">
        <f t="shared" si="58"/>
        <v>0</v>
      </c>
      <c r="O593" s="11" t="str">
        <f t="shared" si="57"/>
        <v>Chlopčík Ondřej</v>
      </c>
      <c r="P593" s="3">
        <f t="shared" si="59"/>
        <v>0</v>
      </c>
      <c r="W593" s="34"/>
    </row>
    <row r="594" spans="1:23" x14ac:dyDescent="0.25">
      <c r="A594" s="13">
        <v>43008</v>
      </c>
      <c r="B594" s="14" t="s">
        <v>587</v>
      </c>
      <c r="C594" s="15" t="s">
        <v>54</v>
      </c>
      <c r="D594" s="15" t="s">
        <v>154</v>
      </c>
      <c r="E594" s="16" t="s">
        <v>247</v>
      </c>
      <c r="F594" s="16" t="s">
        <v>203</v>
      </c>
      <c r="G594" s="15" t="s">
        <v>173</v>
      </c>
      <c r="H594" s="14" t="s">
        <v>16</v>
      </c>
      <c r="I594" s="17" t="s">
        <v>248</v>
      </c>
      <c r="J594" s="15">
        <v>0</v>
      </c>
      <c r="K594" s="15">
        <v>0</v>
      </c>
      <c r="L594" s="15">
        <v>1</v>
      </c>
      <c r="M594" s="3">
        <f t="shared" si="56"/>
        <v>0</v>
      </c>
      <c r="N594" s="3">
        <f t="shared" si="58"/>
        <v>0</v>
      </c>
      <c r="O594" s="11" t="str">
        <f t="shared" si="57"/>
        <v>Pavlica Tomáš</v>
      </c>
      <c r="P594" s="3">
        <f t="shared" si="59"/>
        <v>0</v>
      </c>
      <c r="W594" s="34"/>
    </row>
    <row r="595" spans="1:23" x14ac:dyDescent="0.25">
      <c r="A595" s="13">
        <v>43008</v>
      </c>
      <c r="B595" s="14" t="s">
        <v>587</v>
      </c>
      <c r="C595" s="15" t="s">
        <v>54</v>
      </c>
      <c r="D595" s="15" t="s">
        <v>154</v>
      </c>
      <c r="E595" s="16" t="s">
        <v>245</v>
      </c>
      <c r="F595" s="16" t="s">
        <v>220</v>
      </c>
      <c r="G595" s="15" t="s">
        <v>173</v>
      </c>
      <c r="H595" s="14" t="s">
        <v>16</v>
      </c>
      <c r="I595" s="17" t="s">
        <v>241</v>
      </c>
      <c r="J595" s="15">
        <v>0</v>
      </c>
      <c r="K595" s="15">
        <v>0</v>
      </c>
      <c r="L595" s="15">
        <v>1</v>
      </c>
      <c r="M595" s="3">
        <f t="shared" si="56"/>
        <v>0</v>
      </c>
      <c r="N595" s="3">
        <f t="shared" si="58"/>
        <v>0</v>
      </c>
      <c r="O595" s="11" t="str">
        <f t="shared" si="57"/>
        <v>Mojžíšek Lukáš</v>
      </c>
      <c r="P595" s="3">
        <f t="shared" si="59"/>
        <v>0</v>
      </c>
      <c r="W595" s="34"/>
    </row>
    <row r="596" spans="1:23" x14ac:dyDescent="0.25">
      <c r="A596" s="13">
        <v>43002</v>
      </c>
      <c r="B596" s="14" t="s">
        <v>588</v>
      </c>
      <c r="C596" s="15" t="s">
        <v>54</v>
      </c>
      <c r="D596" s="15" t="s">
        <v>250</v>
      </c>
      <c r="E596" s="16" t="s">
        <v>177</v>
      </c>
      <c r="F596" s="16" t="s">
        <v>178</v>
      </c>
      <c r="G596" s="15">
        <v>3</v>
      </c>
      <c r="H596" s="14" t="s">
        <v>83</v>
      </c>
      <c r="I596" s="17" t="s">
        <v>401</v>
      </c>
      <c r="J596" s="15">
        <v>1</v>
      </c>
      <c r="K596" s="15">
        <v>0</v>
      </c>
      <c r="L596" s="15">
        <v>3</v>
      </c>
      <c r="M596" s="3">
        <f t="shared" si="56"/>
        <v>3</v>
      </c>
      <c r="N596" s="3">
        <f t="shared" si="58"/>
        <v>2</v>
      </c>
      <c r="O596" s="11" t="str">
        <f t="shared" si="57"/>
        <v>Rapčanová Silvie</v>
      </c>
      <c r="P596" s="3">
        <f t="shared" si="59"/>
        <v>5</v>
      </c>
      <c r="W596" s="34"/>
    </row>
    <row r="597" spans="1:23" x14ac:dyDescent="0.25">
      <c r="A597" s="13">
        <v>43002</v>
      </c>
      <c r="B597" s="14" t="s">
        <v>588</v>
      </c>
      <c r="C597" s="15" t="s">
        <v>54</v>
      </c>
      <c r="D597" s="15" t="s">
        <v>250</v>
      </c>
      <c r="E597" s="16" t="s">
        <v>177</v>
      </c>
      <c r="F597" s="16" t="s">
        <v>330</v>
      </c>
      <c r="G597" s="15">
        <v>3</v>
      </c>
      <c r="H597" s="14" t="s">
        <v>83</v>
      </c>
      <c r="I597" s="17" t="s">
        <v>331</v>
      </c>
      <c r="J597" s="15">
        <v>1</v>
      </c>
      <c r="K597" s="15">
        <v>0</v>
      </c>
      <c r="L597" s="15">
        <v>3</v>
      </c>
      <c r="M597" s="3">
        <f t="shared" si="56"/>
        <v>3</v>
      </c>
      <c r="N597" s="3">
        <f t="shared" si="58"/>
        <v>2</v>
      </c>
      <c r="O597" s="11" t="str">
        <f t="shared" si="57"/>
        <v>Rapčanová Alice</v>
      </c>
      <c r="P597" s="3">
        <f t="shared" si="59"/>
        <v>5</v>
      </c>
      <c r="W597" s="34"/>
    </row>
    <row r="598" spans="1:23" x14ac:dyDescent="0.25">
      <c r="A598" s="13">
        <v>43002</v>
      </c>
      <c r="B598" s="14" t="s">
        <v>588</v>
      </c>
      <c r="C598" s="15" t="s">
        <v>54</v>
      </c>
      <c r="D598" s="15" t="s">
        <v>250</v>
      </c>
      <c r="E598" s="16" t="s">
        <v>332</v>
      </c>
      <c r="F598" s="16" t="s">
        <v>229</v>
      </c>
      <c r="G598" s="15">
        <v>3</v>
      </c>
      <c r="H598" s="14" t="s">
        <v>83</v>
      </c>
      <c r="I598" s="17" t="s">
        <v>215</v>
      </c>
      <c r="J598" s="15">
        <v>3</v>
      </c>
      <c r="K598" s="15">
        <v>0</v>
      </c>
      <c r="L598" s="15">
        <v>1</v>
      </c>
      <c r="M598" s="3">
        <f t="shared" si="56"/>
        <v>3</v>
      </c>
      <c r="N598" s="3">
        <f t="shared" si="58"/>
        <v>6</v>
      </c>
      <c r="O598" s="11" t="str">
        <f t="shared" si="57"/>
        <v>Rodryčová Adéla</v>
      </c>
      <c r="P598" s="3">
        <f t="shared" si="59"/>
        <v>9</v>
      </c>
      <c r="W598" s="34"/>
    </row>
    <row r="599" spans="1:23" x14ac:dyDescent="0.25">
      <c r="A599" s="13">
        <v>43022</v>
      </c>
      <c r="B599" s="14" t="s">
        <v>589</v>
      </c>
      <c r="C599" s="15" t="s">
        <v>17</v>
      </c>
      <c r="D599" s="15" t="s">
        <v>154</v>
      </c>
      <c r="E599" s="16" t="s">
        <v>337</v>
      </c>
      <c r="F599" s="16" t="s">
        <v>217</v>
      </c>
      <c r="G599" s="15">
        <v>1</v>
      </c>
      <c r="H599" s="14" t="s">
        <v>14</v>
      </c>
      <c r="I599" s="17" t="s">
        <v>169</v>
      </c>
      <c r="J599" s="15">
        <v>4</v>
      </c>
      <c r="K599" s="15">
        <v>0</v>
      </c>
      <c r="L599" s="15">
        <v>0</v>
      </c>
      <c r="M599" s="3">
        <f t="shared" si="56"/>
        <v>6</v>
      </c>
      <c r="N599" s="3">
        <f t="shared" si="58"/>
        <v>4</v>
      </c>
      <c r="O599" s="11" t="str">
        <f t="shared" si="57"/>
        <v>Boháček Jan</v>
      </c>
      <c r="P599" s="3">
        <f t="shared" si="59"/>
        <v>10</v>
      </c>
      <c r="W599" s="34"/>
    </row>
    <row r="600" spans="1:23" x14ac:dyDescent="0.25">
      <c r="A600" s="13">
        <v>43015</v>
      </c>
      <c r="B600" s="14" t="s">
        <v>590</v>
      </c>
      <c r="C600" s="15" t="s">
        <v>54</v>
      </c>
      <c r="D600" s="15" t="s">
        <v>154</v>
      </c>
      <c r="E600" s="16" t="s">
        <v>573</v>
      </c>
      <c r="F600" s="16" t="s">
        <v>480</v>
      </c>
      <c r="G600" s="15" t="s">
        <v>173</v>
      </c>
      <c r="H600" s="14" t="s">
        <v>12</v>
      </c>
      <c r="I600" s="17" t="s">
        <v>174</v>
      </c>
      <c r="J600" s="15">
        <v>0</v>
      </c>
      <c r="K600" s="15">
        <v>0</v>
      </c>
      <c r="L600" s="15">
        <v>2</v>
      </c>
      <c r="M600" s="3">
        <f t="shared" si="56"/>
        <v>0</v>
      </c>
      <c r="N600" s="3">
        <f t="shared" si="58"/>
        <v>0</v>
      </c>
      <c r="O600" s="11" t="str">
        <f t="shared" si="57"/>
        <v>Schotli Josef</v>
      </c>
      <c r="P600" s="3">
        <f t="shared" si="59"/>
        <v>0</v>
      </c>
      <c r="W600" s="34"/>
    </row>
    <row r="601" spans="1:23" x14ac:dyDescent="0.25">
      <c r="A601" s="13">
        <v>43015</v>
      </c>
      <c r="B601" s="14" t="s">
        <v>590</v>
      </c>
      <c r="C601" s="15" t="s">
        <v>54</v>
      </c>
      <c r="D601" s="15" t="s">
        <v>154</v>
      </c>
      <c r="E601" s="16" t="s">
        <v>164</v>
      </c>
      <c r="F601" s="16" t="s">
        <v>165</v>
      </c>
      <c r="G601" s="15">
        <v>2</v>
      </c>
      <c r="H601" s="14" t="s">
        <v>12</v>
      </c>
      <c r="I601" s="17" t="s">
        <v>174</v>
      </c>
      <c r="J601" s="15">
        <v>2</v>
      </c>
      <c r="K601" s="15">
        <v>0</v>
      </c>
      <c r="L601" s="15">
        <v>1</v>
      </c>
      <c r="M601" s="3">
        <f t="shared" si="56"/>
        <v>5</v>
      </c>
      <c r="N601" s="3">
        <f t="shared" si="58"/>
        <v>2</v>
      </c>
      <c r="O601" s="11" t="str">
        <f t="shared" si="57"/>
        <v>Seibert Marian</v>
      </c>
      <c r="P601" s="3">
        <f t="shared" si="59"/>
        <v>7</v>
      </c>
      <c r="W601" s="34"/>
    </row>
    <row r="602" spans="1:23" x14ac:dyDescent="0.25">
      <c r="A602" s="13">
        <v>43015</v>
      </c>
      <c r="B602" s="14" t="s">
        <v>590</v>
      </c>
      <c r="C602" s="15" t="s">
        <v>54</v>
      </c>
      <c r="D602" s="15" t="s">
        <v>154</v>
      </c>
      <c r="E602" s="16" t="s">
        <v>591</v>
      </c>
      <c r="F602" s="16" t="s">
        <v>203</v>
      </c>
      <c r="G602" s="15">
        <v>3</v>
      </c>
      <c r="H602" s="14" t="s">
        <v>14</v>
      </c>
      <c r="I602" s="17" t="s">
        <v>163</v>
      </c>
      <c r="J602" s="15">
        <v>2</v>
      </c>
      <c r="K602" s="15">
        <v>0</v>
      </c>
      <c r="L602" s="15">
        <v>1</v>
      </c>
      <c r="M602" s="3">
        <f t="shared" si="56"/>
        <v>3</v>
      </c>
      <c r="N602" s="3">
        <f t="shared" si="58"/>
        <v>2</v>
      </c>
      <c r="O602" s="11" t="str">
        <f t="shared" si="57"/>
        <v>Vontor Tomáš</v>
      </c>
      <c r="P602" s="3">
        <f t="shared" si="59"/>
        <v>5</v>
      </c>
      <c r="W602" s="34"/>
    </row>
    <row r="603" spans="1:23" x14ac:dyDescent="0.25">
      <c r="A603" s="13">
        <v>43015</v>
      </c>
      <c r="B603" s="14" t="s">
        <v>590</v>
      </c>
      <c r="C603" s="15" t="s">
        <v>54</v>
      </c>
      <c r="D603" s="15" t="s">
        <v>154</v>
      </c>
      <c r="E603" s="16" t="s">
        <v>171</v>
      </c>
      <c r="F603" s="16" t="s">
        <v>172</v>
      </c>
      <c r="G603" s="15">
        <v>5</v>
      </c>
      <c r="H603" s="14" t="s">
        <v>14</v>
      </c>
      <c r="I603" s="17" t="s">
        <v>174</v>
      </c>
      <c r="J603" s="15">
        <v>3</v>
      </c>
      <c r="K603" s="15">
        <v>0</v>
      </c>
      <c r="L603" s="15">
        <v>2</v>
      </c>
      <c r="M603" s="3">
        <f t="shared" si="56"/>
        <v>0</v>
      </c>
      <c r="N603" s="3">
        <f t="shared" si="58"/>
        <v>3</v>
      </c>
      <c r="O603" s="11" t="str">
        <f t="shared" si="57"/>
        <v>Meixner Michal</v>
      </c>
      <c r="P603" s="3">
        <f t="shared" si="59"/>
        <v>3</v>
      </c>
      <c r="W603" s="34"/>
    </row>
    <row r="604" spans="1:23" x14ac:dyDescent="0.25">
      <c r="A604" s="13">
        <v>43015</v>
      </c>
      <c r="B604" s="14" t="s">
        <v>590</v>
      </c>
      <c r="C604" s="15" t="s">
        <v>54</v>
      </c>
      <c r="D604" s="15" t="s">
        <v>154</v>
      </c>
      <c r="E604" s="16" t="s">
        <v>170</v>
      </c>
      <c r="F604" s="16" t="s">
        <v>159</v>
      </c>
      <c r="G604" s="15">
        <v>3</v>
      </c>
      <c r="H604" s="14" t="s">
        <v>14</v>
      </c>
      <c r="I604" s="17" t="s">
        <v>176</v>
      </c>
      <c r="J604" s="15">
        <v>3</v>
      </c>
      <c r="K604" s="15">
        <v>0</v>
      </c>
      <c r="L604" s="15">
        <v>1</v>
      </c>
      <c r="M604" s="3">
        <f t="shared" si="56"/>
        <v>3</v>
      </c>
      <c r="N604" s="3">
        <f t="shared" si="58"/>
        <v>3</v>
      </c>
      <c r="O604" s="11" t="str">
        <f t="shared" si="57"/>
        <v>Huvar Jakub</v>
      </c>
      <c r="P604" s="3">
        <f t="shared" si="59"/>
        <v>6</v>
      </c>
      <c r="W604" s="34"/>
    </row>
    <row r="605" spans="1:23" x14ac:dyDescent="0.25">
      <c r="A605" s="13">
        <v>43015</v>
      </c>
      <c r="B605" s="14" t="s">
        <v>590</v>
      </c>
      <c r="C605" s="15" t="s">
        <v>54</v>
      </c>
      <c r="D605" s="15" t="s">
        <v>154</v>
      </c>
      <c r="E605" s="16" t="s">
        <v>341</v>
      </c>
      <c r="F605" s="16" t="s">
        <v>254</v>
      </c>
      <c r="G605" s="15">
        <v>9</v>
      </c>
      <c r="H605" s="14" t="s">
        <v>14</v>
      </c>
      <c r="I605" s="17" t="s">
        <v>169</v>
      </c>
      <c r="J605" s="15">
        <v>1</v>
      </c>
      <c r="K605" s="15">
        <v>0</v>
      </c>
      <c r="L605" s="15">
        <v>2</v>
      </c>
      <c r="M605" s="3">
        <f t="shared" si="56"/>
        <v>0</v>
      </c>
      <c r="N605" s="3">
        <f t="shared" si="58"/>
        <v>1</v>
      </c>
      <c r="O605" s="11" t="str">
        <f t="shared" si="57"/>
        <v>Kuzník Tadeáš</v>
      </c>
      <c r="P605" s="3">
        <f t="shared" si="59"/>
        <v>1</v>
      </c>
      <c r="W605" s="34"/>
    </row>
    <row r="606" spans="1:23" x14ac:dyDescent="0.25">
      <c r="A606" s="13">
        <v>43015</v>
      </c>
      <c r="B606" s="14" t="s">
        <v>590</v>
      </c>
      <c r="C606" s="15" t="s">
        <v>54</v>
      </c>
      <c r="D606" s="15" t="s">
        <v>154</v>
      </c>
      <c r="E606" s="16" t="s">
        <v>349</v>
      </c>
      <c r="F606" s="16" t="s">
        <v>195</v>
      </c>
      <c r="G606" s="15">
        <v>7</v>
      </c>
      <c r="H606" s="14" t="s">
        <v>14</v>
      </c>
      <c r="I606" s="17" t="s">
        <v>420</v>
      </c>
      <c r="J606" s="15">
        <v>1</v>
      </c>
      <c r="K606" s="15">
        <v>0</v>
      </c>
      <c r="L606" s="15">
        <v>2</v>
      </c>
      <c r="M606" s="3">
        <f t="shared" si="56"/>
        <v>0</v>
      </c>
      <c r="N606" s="3">
        <f t="shared" si="58"/>
        <v>1</v>
      </c>
      <c r="O606" s="11" t="str">
        <f t="shared" si="57"/>
        <v>Čech Jiří</v>
      </c>
      <c r="P606" s="3">
        <f t="shared" si="59"/>
        <v>1</v>
      </c>
      <c r="W606" s="34"/>
    </row>
    <row r="607" spans="1:23" x14ac:dyDescent="0.25">
      <c r="A607" s="13">
        <v>43015</v>
      </c>
      <c r="B607" s="14" t="s">
        <v>590</v>
      </c>
      <c r="C607" s="15" t="s">
        <v>54</v>
      </c>
      <c r="D607" s="15" t="s">
        <v>154</v>
      </c>
      <c r="E607" s="16" t="s">
        <v>175</v>
      </c>
      <c r="F607" s="16" t="s">
        <v>172</v>
      </c>
      <c r="G607" s="15" t="s">
        <v>173</v>
      </c>
      <c r="H607" s="14" t="s">
        <v>14</v>
      </c>
      <c r="I607" s="17" t="s">
        <v>420</v>
      </c>
      <c r="J607" s="15">
        <v>0</v>
      </c>
      <c r="K607" s="15">
        <v>0</v>
      </c>
      <c r="L607" s="15">
        <v>1</v>
      </c>
      <c r="M607" s="3">
        <f t="shared" si="56"/>
        <v>0</v>
      </c>
      <c r="N607" s="3">
        <f t="shared" si="58"/>
        <v>0</v>
      </c>
      <c r="O607" s="11" t="str">
        <f t="shared" si="57"/>
        <v>Čerchla Michal</v>
      </c>
      <c r="P607" s="3">
        <f t="shared" si="59"/>
        <v>0</v>
      </c>
      <c r="W607" s="34"/>
    </row>
    <row r="608" spans="1:23" x14ac:dyDescent="0.25">
      <c r="A608" s="13">
        <v>43015</v>
      </c>
      <c r="B608" s="14" t="s">
        <v>590</v>
      </c>
      <c r="C608" s="15" t="s">
        <v>54</v>
      </c>
      <c r="D608" s="15" t="s">
        <v>154</v>
      </c>
      <c r="E608" s="16" t="s">
        <v>190</v>
      </c>
      <c r="F608" s="16" t="s">
        <v>193</v>
      </c>
      <c r="G608" s="15" t="s">
        <v>173</v>
      </c>
      <c r="H608" s="14" t="s">
        <v>14</v>
      </c>
      <c r="I608" s="17" t="s">
        <v>169</v>
      </c>
      <c r="J608" s="15">
        <v>0</v>
      </c>
      <c r="K608" s="15">
        <v>0</v>
      </c>
      <c r="L608" s="15">
        <v>2</v>
      </c>
      <c r="M608" s="3">
        <f t="shared" si="56"/>
        <v>0</v>
      </c>
      <c r="N608" s="3">
        <f t="shared" si="58"/>
        <v>0</v>
      </c>
      <c r="O608" s="11" t="str">
        <f t="shared" si="57"/>
        <v>Kolář Vojtěch</v>
      </c>
      <c r="P608" s="3">
        <f t="shared" si="59"/>
        <v>0</v>
      </c>
      <c r="W608" s="34"/>
    </row>
    <row r="609" spans="1:23" x14ac:dyDescent="0.25">
      <c r="A609" s="13">
        <v>43015</v>
      </c>
      <c r="B609" s="14" t="s">
        <v>590</v>
      </c>
      <c r="C609" s="15" t="s">
        <v>54</v>
      </c>
      <c r="D609" s="15" t="s">
        <v>154</v>
      </c>
      <c r="E609" s="16" t="s">
        <v>332</v>
      </c>
      <c r="F609" s="16" t="s">
        <v>229</v>
      </c>
      <c r="G609" s="15">
        <v>3</v>
      </c>
      <c r="H609" s="14" t="s">
        <v>83</v>
      </c>
      <c r="I609" s="17" t="s">
        <v>182</v>
      </c>
      <c r="J609" s="15">
        <v>1</v>
      </c>
      <c r="K609" s="15">
        <v>0</v>
      </c>
      <c r="L609" s="15">
        <v>3</v>
      </c>
      <c r="M609" s="3">
        <f t="shared" si="56"/>
        <v>3</v>
      </c>
      <c r="N609" s="3">
        <f t="shared" si="58"/>
        <v>1</v>
      </c>
      <c r="O609" s="11" t="str">
        <f t="shared" si="57"/>
        <v>Rodryčová Adéla</v>
      </c>
      <c r="P609" s="3">
        <f t="shared" si="59"/>
        <v>4</v>
      </c>
      <c r="W609" s="34"/>
    </row>
    <row r="610" spans="1:23" x14ac:dyDescent="0.25">
      <c r="A610" s="13">
        <v>43015</v>
      </c>
      <c r="B610" s="14" t="s">
        <v>590</v>
      </c>
      <c r="C610" s="15" t="s">
        <v>54</v>
      </c>
      <c r="D610" s="15" t="s">
        <v>154</v>
      </c>
      <c r="E610" s="16" t="s">
        <v>180</v>
      </c>
      <c r="F610" s="16" t="s">
        <v>181</v>
      </c>
      <c r="G610" s="15">
        <v>1</v>
      </c>
      <c r="H610" s="14" t="s">
        <v>83</v>
      </c>
      <c r="I610" s="17" t="s">
        <v>212</v>
      </c>
      <c r="J610" s="15">
        <v>2</v>
      </c>
      <c r="K610" s="15">
        <v>0</v>
      </c>
      <c r="L610" s="15">
        <v>1</v>
      </c>
      <c r="M610" s="3">
        <f t="shared" si="56"/>
        <v>6</v>
      </c>
      <c r="N610" s="3">
        <f t="shared" si="58"/>
        <v>2</v>
      </c>
      <c r="O610" s="11" t="str">
        <f t="shared" ref="O610:O641" si="60">E610&amp;" "&amp;F610</f>
        <v>Kuželová Dominika</v>
      </c>
      <c r="P610" s="3">
        <f t="shared" si="59"/>
        <v>8</v>
      </c>
      <c r="W610" s="34"/>
    </row>
    <row r="611" spans="1:23" x14ac:dyDescent="0.25">
      <c r="A611" s="13">
        <v>43015</v>
      </c>
      <c r="B611" s="14" t="s">
        <v>590</v>
      </c>
      <c r="C611" s="15" t="s">
        <v>54</v>
      </c>
      <c r="D611" s="15" t="s">
        <v>154</v>
      </c>
      <c r="E611" s="16" t="s">
        <v>356</v>
      </c>
      <c r="F611" s="16" t="s">
        <v>186</v>
      </c>
      <c r="G611" s="15">
        <v>2</v>
      </c>
      <c r="H611" s="14" t="s">
        <v>14</v>
      </c>
      <c r="I611" s="17" t="s">
        <v>443</v>
      </c>
      <c r="J611" s="15">
        <v>2</v>
      </c>
      <c r="K611" s="15">
        <v>0</v>
      </c>
      <c r="L611" s="15">
        <v>1</v>
      </c>
      <c r="M611" s="3">
        <f t="shared" si="56"/>
        <v>5</v>
      </c>
      <c r="N611" s="3">
        <f t="shared" si="58"/>
        <v>2</v>
      </c>
      <c r="O611" s="11" t="str">
        <f t="shared" si="60"/>
        <v>Fulneček Šimon</v>
      </c>
      <c r="P611" s="3">
        <f t="shared" si="59"/>
        <v>7</v>
      </c>
      <c r="W611" s="34"/>
    </row>
    <row r="612" spans="1:23" x14ac:dyDescent="0.25">
      <c r="A612" s="13">
        <v>43022</v>
      </c>
      <c r="B612" s="14" t="s">
        <v>593</v>
      </c>
      <c r="C612" s="15" t="s">
        <v>97</v>
      </c>
      <c r="D612" s="15" t="s">
        <v>250</v>
      </c>
      <c r="E612" s="16" t="s">
        <v>242</v>
      </c>
      <c r="F612" s="16" t="s">
        <v>197</v>
      </c>
      <c r="G612" s="15"/>
      <c r="H612" s="14" t="s">
        <v>16</v>
      </c>
      <c r="I612" s="17" t="s">
        <v>241</v>
      </c>
      <c r="J612" s="15">
        <v>5</v>
      </c>
      <c r="K612" s="15">
        <v>0</v>
      </c>
      <c r="L612" s="15">
        <v>0</v>
      </c>
      <c r="M612" s="3">
        <f t="shared" si="56"/>
        <v>0</v>
      </c>
      <c r="N612" s="3">
        <f t="shared" si="58"/>
        <v>10</v>
      </c>
      <c r="O612" s="11" t="str">
        <f t="shared" si="60"/>
        <v>Silvestr Matěj</v>
      </c>
      <c r="P612" s="3">
        <f t="shared" si="59"/>
        <v>10</v>
      </c>
      <c r="W612" s="34"/>
    </row>
    <row r="613" spans="1:23" x14ac:dyDescent="0.25">
      <c r="A613" s="13">
        <v>43022</v>
      </c>
      <c r="B613" s="14" t="s">
        <v>593</v>
      </c>
      <c r="C613" s="15" t="s">
        <v>97</v>
      </c>
      <c r="D613" s="15" t="s">
        <v>250</v>
      </c>
      <c r="E613" s="16" t="s">
        <v>240</v>
      </c>
      <c r="F613" s="16" t="s">
        <v>222</v>
      </c>
      <c r="G613" s="15"/>
      <c r="H613" s="14" t="s">
        <v>16</v>
      </c>
      <c r="I613" s="17" t="s">
        <v>594</v>
      </c>
      <c r="J613" s="15">
        <v>2</v>
      </c>
      <c r="K613" s="15">
        <v>0</v>
      </c>
      <c r="L613" s="15">
        <v>2</v>
      </c>
      <c r="M613" s="3">
        <f t="shared" si="56"/>
        <v>0</v>
      </c>
      <c r="N613" s="3">
        <f t="shared" si="58"/>
        <v>4</v>
      </c>
      <c r="O613" s="11" t="str">
        <f t="shared" si="60"/>
        <v>Chlopčík Ondřej</v>
      </c>
      <c r="P613" s="3">
        <f t="shared" si="59"/>
        <v>4</v>
      </c>
      <c r="W613" s="34"/>
    </row>
    <row r="614" spans="1:23" x14ac:dyDescent="0.25">
      <c r="A614" s="13">
        <v>43022</v>
      </c>
      <c r="B614" s="14" t="s">
        <v>593</v>
      </c>
      <c r="C614" s="15" t="s">
        <v>97</v>
      </c>
      <c r="D614" s="15" t="s">
        <v>250</v>
      </c>
      <c r="E614" s="16" t="s">
        <v>239</v>
      </c>
      <c r="F614" s="16" t="s">
        <v>191</v>
      </c>
      <c r="G614" s="15"/>
      <c r="H614" s="14" t="s">
        <v>16</v>
      </c>
      <c r="I614" s="17" t="s">
        <v>595</v>
      </c>
      <c r="J614" s="15">
        <v>4</v>
      </c>
      <c r="K614" s="15">
        <v>0</v>
      </c>
      <c r="L614" s="15">
        <v>1</v>
      </c>
      <c r="M614" s="3">
        <f t="shared" si="56"/>
        <v>0</v>
      </c>
      <c r="N614" s="3">
        <f t="shared" ref="N614:N642" si="61">IF(D614="d",SUM(J614*2,K614),J614)</f>
        <v>8</v>
      </c>
      <c r="O614" s="11" t="str">
        <f t="shared" si="60"/>
        <v>Šimek Daniel</v>
      </c>
      <c r="P614" s="3">
        <f t="shared" si="59"/>
        <v>8</v>
      </c>
      <c r="W614" s="34"/>
    </row>
    <row r="615" spans="1:23" x14ac:dyDescent="0.25">
      <c r="A615" s="13">
        <v>43022</v>
      </c>
      <c r="B615" s="14" t="s">
        <v>593</v>
      </c>
      <c r="C615" s="15" t="s">
        <v>97</v>
      </c>
      <c r="D615" s="15" t="s">
        <v>250</v>
      </c>
      <c r="E615" s="16" t="s">
        <v>243</v>
      </c>
      <c r="F615" s="16" t="s">
        <v>217</v>
      </c>
      <c r="G615" s="15"/>
      <c r="H615" s="14" t="s">
        <v>16</v>
      </c>
      <c r="I615" s="17" t="s">
        <v>224</v>
      </c>
      <c r="J615" s="15">
        <v>2</v>
      </c>
      <c r="K615" s="15">
        <v>0</v>
      </c>
      <c r="L615" s="15">
        <v>3</v>
      </c>
      <c r="M615" s="3">
        <f t="shared" si="56"/>
        <v>0</v>
      </c>
      <c r="N615" s="3">
        <f t="shared" si="61"/>
        <v>4</v>
      </c>
      <c r="O615" s="11" t="str">
        <f t="shared" si="60"/>
        <v>Král Jan</v>
      </c>
      <c r="P615" s="3">
        <f t="shared" si="59"/>
        <v>4</v>
      </c>
      <c r="W615" s="34"/>
    </row>
    <row r="616" spans="1:23" x14ac:dyDescent="0.25">
      <c r="A616" s="13">
        <v>43022</v>
      </c>
      <c r="B616" s="14" t="s">
        <v>593</v>
      </c>
      <c r="C616" s="15" t="s">
        <v>97</v>
      </c>
      <c r="D616" s="15" t="s">
        <v>250</v>
      </c>
      <c r="E616" s="16" t="s">
        <v>244</v>
      </c>
      <c r="F616" s="16" t="s">
        <v>197</v>
      </c>
      <c r="G616" s="15"/>
      <c r="H616" s="14" t="s">
        <v>16</v>
      </c>
      <c r="I616" s="17" t="s">
        <v>218</v>
      </c>
      <c r="J616" s="15">
        <v>2</v>
      </c>
      <c r="K616" s="15">
        <v>0</v>
      </c>
      <c r="L616" s="15">
        <v>2</v>
      </c>
      <c r="M616" s="3">
        <f t="shared" si="56"/>
        <v>0</v>
      </c>
      <c r="N616" s="3">
        <f t="shared" si="61"/>
        <v>4</v>
      </c>
      <c r="O616" s="11" t="str">
        <f t="shared" si="60"/>
        <v>Kresta Matěj</v>
      </c>
      <c r="P616" s="3">
        <f t="shared" si="59"/>
        <v>4</v>
      </c>
      <c r="W616" s="34"/>
    </row>
    <row r="617" spans="1:23" x14ac:dyDescent="0.25">
      <c r="A617" s="13">
        <v>43022</v>
      </c>
      <c r="B617" s="14" t="s">
        <v>593</v>
      </c>
      <c r="C617" s="15" t="s">
        <v>97</v>
      </c>
      <c r="D617" s="15" t="s">
        <v>250</v>
      </c>
      <c r="E617" s="16" t="s">
        <v>247</v>
      </c>
      <c r="F617" s="16" t="s">
        <v>203</v>
      </c>
      <c r="G617" s="15"/>
      <c r="H617" s="14" t="s">
        <v>16</v>
      </c>
      <c r="I617" s="17" t="s">
        <v>248</v>
      </c>
      <c r="J617" s="15">
        <v>1</v>
      </c>
      <c r="K617" s="15">
        <v>0</v>
      </c>
      <c r="L617" s="15">
        <v>4</v>
      </c>
      <c r="M617" s="3">
        <f t="shared" si="56"/>
        <v>0</v>
      </c>
      <c r="N617" s="3">
        <f t="shared" si="61"/>
        <v>2</v>
      </c>
      <c r="O617" s="11" t="str">
        <f t="shared" si="60"/>
        <v>Pavlica Tomáš</v>
      </c>
      <c r="P617" s="3">
        <f t="shared" si="59"/>
        <v>2</v>
      </c>
      <c r="W617" s="34"/>
    </row>
    <row r="618" spans="1:23" x14ac:dyDescent="0.25">
      <c r="A618" s="13">
        <v>43022</v>
      </c>
      <c r="B618" s="14" t="s">
        <v>593</v>
      </c>
      <c r="C618" s="15" t="s">
        <v>97</v>
      </c>
      <c r="D618" s="15" t="s">
        <v>250</v>
      </c>
      <c r="E618" s="16" t="s">
        <v>367</v>
      </c>
      <c r="F618" s="16" t="s">
        <v>168</v>
      </c>
      <c r="G618" s="15"/>
      <c r="H618" s="14" t="s">
        <v>16</v>
      </c>
      <c r="I618" s="17" t="s">
        <v>420</v>
      </c>
      <c r="J618" s="15">
        <v>0</v>
      </c>
      <c r="K618" s="15">
        <v>0</v>
      </c>
      <c r="L618" s="15">
        <v>2</v>
      </c>
      <c r="M618" s="3">
        <f t="shared" si="56"/>
        <v>0</v>
      </c>
      <c r="N618" s="3">
        <f t="shared" si="61"/>
        <v>0</v>
      </c>
      <c r="O618" s="11" t="str">
        <f t="shared" si="60"/>
        <v>Malaczynski Filip</v>
      </c>
      <c r="P618" s="3">
        <f t="shared" si="59"/>
        <v>0</v>
      </c>
      <c r="W618" s="34"/>
    </row>
    <row r="619" spans="1:23" x14ac:dyDescent="0.25">
      <c r="A619" s="13">
        <v>43022</v>
      </c>
      <c r="B619" s="14" t="s">
        <v>593</v>
      </c>
      <c r="C619" s="15" t="s">
        <v>97</v>
      </c>
      <c r="D619" s="15" t="s">
        <v>250</v>
      </c>
      <c r="E619" s="16" t="s">
        <v>183</v>
      </c>
      <c r="F619" s="16" t="s">
        <v>184</v>
      </c>
      <c r="G619" s="15"/>
      <c r="H619" s="14" t="s">
        <v>16</v>
      </c>
      <c r="I619" s="17" t="s">
        <v>420</v>
      </c>
      <c r="J619" s="15">
        <v>1</v>
      </c>
      <c r="K619" s="15">
        <v>0</v>
      </c>
      <c r="L619" s="15">
        <v>1</v>
      </c>
      <c r="M619" s="3">
        <f t="shared" si="56"/>
        <v>0</v>
      </c>
      <c r="N619" s="3">
        <f t="shared" si="61"/>
        <v>2</v>
      </c>
      <c r="O619" s="11" t="str">
        <f t="shared" si="60"/>
        <v>Tycar Štěpán</v>
      </c>
      <c r="P619" s="3">
        <f t="shared" si="59"/>
        <v>2</v>
      </c>
      <c r="W619" s="34"/>
    </row>
    <row r="620" spans="1:23" x14ac:dyDescent="0.25">
      <c r="A620" s="13">
        <v>43022</v>
      </c>
      <c r="B620" s="14" t="s">
        <v>593</v>
      </c>
      <c r="C620" s="15" t="s">
        <v>97</v>
      </c>
      <c r="D620" s="15" t="s">
        <v>250</v>
      </c>
      <c r="E620" s="16" t="s">
        <v>245</v>
      </c>
      <c r="F620" s="16" t="s">
        <v>220</v>
      </c>
      <c r="G620" s="15"/>
      <c r="H620" s="14" t="s">
        <v>16</v>
      </c>
      <c r="I620" s="17" t="s">
        <v>596</v>
      </c>
      <c r="J620" s="15">
        <v>0</v>
      </c>
      <c r="K620" s="15">
        <v>0</v>
      </c>
      <c r="L620" s="15">
        <v>1</v>
      </c>
      <c r="M620" s="3">
        <f t="shared" si="56"/>
        <v>0</v>
      </c>
      <c r="N620" s="3">
        <f t="shared" si="61"/>
        <v>0</v>
      </c>
      <c r="O620" s="11" t="str">
        <f t="shared" si="60"/>
        <v>Mojžíšek Lukáš</v>
      </c>
      <c r="P620" s="3">
        <f t="shared" si="59"/>
        <v>0</v>
      </c>
      <c r="W620" s="34"/>
    </row>
    <row r="621" spans="1:23" x14ac:dyDescent="0.25">
      <c r="A621" s="13">
        <v>43022</v>
      </c>
      <c r="B621" s="14" t="s">
        <v>593</v>
      </c>
      <c r="C621" s="15" t="s">
        <v>97</v>
      </c>
      <c r="D621" s="15" t="s">
        <v>250</v>
      </c>
      <c r="E621" s="16" t="s">
        <v>319</v>
      </c>
      <c r="F621" s="16" t="s">
        <v>162</v>
      </c>
      <c r="G621" s="15"/>
      <c r="H621" s="14" t="s">
        <v>16</v>
      </c>
      <c r="I621" s="17" t="s">
        <v>189</v>
      </c>
      <c r="J621" s="15">
        <v>0</v>
      </c>
      <c r="K621" s="15">
        <v>0</v>
      </c>
      <c r="L621" s="15">
        <v>1</v>
      </c>
      <c r="M621" s="3">
        <f t="shared" si="56"/>
        <v>0</v>
      </c>
      <c r="N621" s="3">
        <f t="shared" si="61"/>
        <v>0</v>
      </c>
      <c r="O621" s="11" t="str">
        <f t="shared" si="60"/>
        <v>Dvořáček Adam</v>
      </c>
      <c r="P621" s="3">
        <f t="shared" si="59"/>
        <v>0</v>
      </c>
      <c r="W621" s="34"/>
    </row>
    <row r="622" spans="1:23" x14ac:dyDescent="0.25">
      <c r="A622" s="13">
        <v>43015</v>
      </c>
      <c r="B622" s="14" t="s">
        <v>597</v>
      </c>
      <c r="C622" s="15" t="s">
        <v>87</v>
      </c>
      <c r="D622" s="15" t="s">
        <v>154</v>
      </c>
      <c r="E622" s="16" t="s">
        <v>213</v>
      </c>
      <c r="F622" s="16" t="s">
        <v>214</v>
      </c>
      <c r="G622" s="15">
        <v>5</v>
      </c>
      <c r="H622" s="14" t="s">
        <v>20</v>
      </c>
      <c r="I622" s="17" t="s">
        <v>182</v>
      </c>
      <c r="J622" s="15">
        <v>2</v>
      </c>
      <c r="K622" s="15">
        <v>0</v>
      </c>
      <c r="L622" s="15">
        <v>2</v>
      </c>
      <c r="M622" s="3">
        <f t="shared" si="56"/>
        <v>3</v>
      </c>
      <c r="N622" s="3">
        <f t="shared" si="61"/>
        <v>2</v>
      </c>
      <c r="O622" s="11" t="str">
        <f t="shared" si="60"/>
        <v>Václavková Tereza</v>
      </c>
      <c r="P622" s="3">
        <f t="shared" si="59"/>
        <v>5</v>
      </c>
      <c r="W622" s="34"/>
    </row>
    <row r="623" spans="1:23" x14ac:dyDescent="0.25">
      <c r="A623" s="13">
        <v>43015</v>
      </c>
      <c r="B623" s="14" t="s">
        <v>597</v>
      </c>
      <c r="C623" s="15" t="s">
        <v>87</v>
      </c>
      <c r="D623" s="15" t="s">
        <v>154</v>
      </c>
      <c r="E623" s="16" t="s">
        <v>205</v>
      </c>
      <c r="F623" s="16" t="s">
        <v>206</v>
      </c>
      <c r="G623" s="15" t="s">
        <v>173</v>
      </c>
      <c r="H623" s="14" t="s">
        <v>20</v>
      </c>
      <c r="I623" s="17" t="s">
        <v>233</v>
      </c>
      <c r="J623" s="15">
        <v>0</v>
      </c>
      <c r="K623" s="15">
        <v>0</v>
      </c>
      <c r="L623" s="15">
        <v>2</v>
      </c>
      <c r="M623" s="3">
        <f t="shared" si="56"/>
        <v>0</v>
      </c>
      <c r="N623" s="3">
        <f t="shared" si="61"/>
        <v>0</v>
      </c>
      <c r="O623" s="11" t="str">
        <f t="shared" si="60"/>
        <v>Čerchlová Markéta</v>
      </c>
      <c r="P623" s="3">
        <f t="shared" si="59"/>
        <v>0</v>
      </c>
      <c r="W623" s="34"/>
    </row>
    <row r="624" spans="1:23" x14ac:dyDescent="0.25">
      <c r="A624" s="13">
        <v>43015</v>
      </c>
      <c r="B624" s="14" t="s">
        <v>597</v>
      </c>
      <c r="C624" s="15" t="s">
        <v>87</v>
      </c>
      <c r="D624" s="15" t="s">
        <v>154</v>
      </c>
      <c r="E624" s="16" t="s">
        <v>367</v>
      </c>
      <c r="F624" s="16" t="s">
        <v>168</v>
      </c>
      <c r="G624" s="15" t="s">
        <v>173</v>
      </c>
      <c r="H624" s="14" t="s">
        <v>16</v>
      </c>
      <c r="I624" s="17" t="s">
        <v>420</v>
      </c>
      <c r="J624" s="15">
        <v>1</v>
      </c>
      <c r="K624" s="15">
        <v>0</v>
      </c>
      <c r="L624" s="15">
        <v>2</v>
      </c>
      <c r="M624" s="3">
        <f t="shared" si="56"/>
        <v>0</v>
      </c>
      <c r="N624" s="3">
        <f t="shared" si="61"/>
        <v>1</v>
      </c>
      <c r="O624" s="11" t="str">
        <f t="shared" si="60"/>
        <v>Malaczynski Filip</v>
      </c>
      <c r="P624" s="3">
        <f t="shared" si="59"/>
        <v>1</v>
      </c>
      <c r="W624" s="34"/>
    </row>
    <row r="625" spans="1:23" x14ac:dyDescent="0.25">
      <c r="A625" s="13">
        <v>43015</v>
      </c>
      <c r="B625" s="14" t="s">
        <v>597</v>
      </c>
      <c r="C625" s="15" t="s">
        <v>87</v>
      </c>
      <c r="D625" s="15" t="s">
        <v>154</v>
      </c>
      <c r="E625" s="16" t="s">
        <v>183</v>
      </c>
      <c r="F625" s="16" t="s">
        <v>184</v>
      </c>
      <c r="G625" s="15" t="s">
        <v>173</v>
      </c>
      <c r="H625" s="14" t="s">
        <v>16</v>
      </c>
      <c r="I625" s="17" t="s">
        <v>420</v>
      </c>
      <c r="J625" s="15">
        <v>0</v>
      </c>
      <c r="K625" s="15">
        <v>0</v>
      </c>
      <c r="L625" s="15">
        <v>1</v>
      </c>
      <c r="M625" s="3">
        <f t="shared" si="56"/>
        <v>0</v>
      </c>
      <c r="N625" s="3">
        <f t="shared" si="61"/>
        <v>0</v>
      </c>
      <c r="O625" s="11" t="str">
        <f t="shared" si="60"/>
        <v>Tycar Štěpán</v>
      </c>
      <c r="P625" s="3">
        <f t="shared" si="59"/>
        <v>0</v>
      </c>
      <c r="W625" s="34"/>
    </row>
    <row r="626" spans="1:23" x14ac:dyDescent="0.25">
      <c r="A626" s="13">
        <v>43029</v>
      </c>
      <c r="B626" s="14" t="s">
        <v>598</v>
      </c>
      <c r="C626" s="15" t="s">
        <v>11</v>
      </c>
      <c r="D626" s="15" t="s">
        <v>154</v>
      </c>
      <c r="E626" s="16" t="s">
        <v>402</v>
      </c>
      <c r="F626" s="16" t="s">
        <v>162</v>
      </c>
      <c r="G626" s="15">
        <v>1</v>
      </c>
      <c r="H626" s="14" t="s">
        <v>12</v>
      </c>
      <c r="I626" s="17" t="s">
        <v>169</v>
      </c>
      <c r="J626" s="15">
        <v>4</v>
      </c>
      <c r="K626" s="15">
        <v>0</v>
      </c>
      <c r="L626" s="15">
        <v>0</v>
      </c>
      <c r="M626" s="3">
        <f t="shared" si="56"/>
        <v>4</v>
      </c>
      <c r="N626" s="3">
        <f t="shared" si="61"/>
        <v>4</v>
      </c>
      <c r="O626" s="11" t="str">
        <f t="shared" si="60"/>
        <v>Dryšl Adam</v>
      </c>
      <c r="P626" s="3">
        <f t="shared" si="59"/>
        <v>8</v>
      </c>
      <c r="W626" s="34"/>
    </row>
    <row r="627" spans="1:23" x14ac:dyDescent="0.25">
      <c r="A627" s="13">
        <v>43029</v>
      </c>
      <c r="B627" s="14" t="s">
        <v>598</v>
      </c>
      <c r="C627" s="15" t="s">
        <v>11</v>
      </c>
      <c r="D627" s="15" t="s">
        <v>154</v>
      </c>
      <c r="E627" s="16" t="s">
        <v>158</v>
      </c>
      <c r="F627" s="16" t="s">
        <v>159</v>
      </c>
      <c r="G627" s="15">
        <v>2</v>
      </c>
      <c r="H627" s="14" t="s">
        <v>12</v>
      </c>
      <c r="I627" s="17" t="s">
        <v>163</v>
      </c>
      <c r="J627" s="15">
        <v>2</v>
      </c>
      <c r="K627" s="15">
        <v>0</v>
      </c>
      <c r="L627" s="15">
        <v>2</v>
      </c>
      <c r="M627" s="3">
        <f t="shared" si="56"/>
        <v>3</v>
      </c>
      <c r="N627" s="3">
        <f t="shared" si="61"/>
        <v>2</v>
      </c>
      <c r="O627" s="11" t="str">
        <f t="shared" si="60"/>
        <v>Turek Jakub</v>
      </c>
      <c r="P627" s="3">
        <f t="shared" si="59"/>
        <v>5</v>
      </c>
      <c r="W627" s="34"/>
    </row>
    <row r="628" spans="1:23" x14ac:dyDescent="0.25">
      <c r="A628" s="13">
        <v>43029</v>
      </c>
      <c r="B628" s="14" t="s">
        <v>598</v>
      </c>
      <c r="C628" s="15" t="s">
        <v>11</v>
      </c>
      <c r="D628" s="15" t="s">
        <v>154</v>
      </c>
      <c r="E628" s="16" t="s">
        <v>573</v>
      </c>
      <c r="F628" s="16" t="s">
        <v>480</v>
      </c>
      <c r="G628" s="15">
        <v>3</v>
      </c>
      <c r="H628" s="14" t="s">
        <v>12</v>
      </c>
      <c r="I628" s="17" t="s">
        <v>174</v>
      </c>
      <c r="J628" s="15">
        <v>1</v>
      </c>
      <c r="K628" s="15">
        <v>0</v>
      </c>
      <c r="L628" s="15">
        <v>3</v>
      </c>
      <c r="M628" s="3">
        <f t="shared" si="56"/>
        <v>2</v>
      </c>
      <c r="N628" s="3">
        <f t="shared" si="61"/>
        <v>1</v>
      </c>
      <c r="O628" s="11" t="str">
        <f t="shared" si="60"/>
        <v>Schotli Josef</v>
      </c>
      <c r="P628" s="3">
        <f t="shared" si="59"/>
        <v>3</v>
      </c>
      <c r="W628" s="34"/>
    </row>
    <row r="629" spans="1:23" x14ac:dyDescent="0.25">
      <c r="A629" s="13">
        <v>43029</v>
      </c>
      <c r="B629" s="14" t="s">
        <v>598</v>
      </c>
      <c r="C629" s="15" t="s">
        <v>11</v>
      </c>
      <c r="D629" s="15" t="s">
        <v>154</v>
      </c>
      <c r="E629" s="16" t="s">
        <v>542</v>
      </c>
      <c r="F629" s="16" t="s">
        <v>339</v>
      </c>
      <c r="G629" s="15">
        <v>3</v>
      </c>
      <c r="H629" s="14" t="s">
        <v>12</v>
      </c>
      <c r="I629" s="17" t="s">
        <v>169</v>
      </c>
      <c r="J629" s="15">
        <v>2</v>
      </c>
      <c r="K629" s="15">
        <v>0</v>
      </c>
      <c r="L629" s="15">
        <v>2</v>
      </c>
      <c r="M629" s="3">
        <f t="shared" si="56"/>
        <v>2</v>
      </c>
      <c r="N629" s="3">
        <f t="shared" si="61"/>
        <v>2</v>
      </c>
      <c r="O629" s="11" t="str">
        <f t="shared" si="60"/>
        <v>Šotola Kryštof</v>
      </c>
      <c r="P629" s="3">
        <f t="shared" si="59"/>
        <v>4</v>
      </c>
      <c r="W629" s="34"/>
    </row>
    <row r="630" spans="1:23" x14ac:dyDescent="0.25">
      <c r="A630" s="13">
        <v>43029</v>
      </c>
      <c r="B630" s="14" t="s">
        <v>598</v>
      </c>
      <c r="C630" s="15" t="s">
        <v>11</v>
      </c>
      <c r="D630" s="15" t="s">
        <v>154</v>
      </c>
      <c r="E630" s="16" t="s">
        <v>574</v>
      </c>
      <c r="F630" s="16" t="s">
        <v>222</v>
      </c>
      <c r="G630" s="15">
        <v>1</v>
      </c>
      <c r="H630" s="14" t="s">
        <v>12</v>
      </c>
      <c r="I630" s="17" t="s">
        <v>169</v>
      </c>
      <c r="J630" s="15">
        <v>2</v>
      </c>
      <c r="K630" s="15">
        <v>0</v>
      </c>
      <c r="L630" s="15">
        <v>0</v>
      </c>
      <c r="M630" s="3">
        <f t="shared" si="56"/>
        <v>4</v>
      </c>
      <c r="N630" s="3">
        <f t="shared" si="61"/>
        <v>2</v>
      </c>
      <c r="O630" s="11" t="str">
        <f t="shared" si="60"/>
        <v>Mikenda Ondřej</v>
      </c>
      <c r="P630" s="3">
        <f t="shared" si="59"/>
        <v>6</v>
      </c>
      <c r="W630" s="34"/>
    </row>
    <row r="631" spans="1:23" x14ac:dyDescent="0.25">
      <c r="A631" s="13">
        <v>43029</v>
      </c>
      <c r="B631" s="14" t="s">
        <v>598</v>
      </c>
      <c r="C631" s="15" t="s">
        <v>11</v>
      </c>
      <c r="D631" s="15" t="s">
        <v>154</v>
      </c>
      <c r="E631" s="16" t="s">
        <v>164</v>
      </c>
      <c r="F631" s="16" t="s">
        <v>165</v>
      </c>
      <c r="G631" s="15">
        <v>1</v>
      </c>
      <c r="H631" s="14" t="s">
        <v>12</v>
      </c>
      <c r="I631" s="17" t="s">
        <v>174</v>
      </c>
      <c r="J631" s="15">
        <v>3</v>
      </c>
      <c r="K631" s="15">
        <v>0</v>
      </c>
      <c r="L631" s="15">
        <v>0</v>
      </c>
      <c r="M631" s="3">
        <f t="shared" si="56"/>
        <v>4</v>
      </c>
      <c r="N631" s="3">
        <f t="shared" si="61"/>
        <v>3</v>
      </c>
      <c r="O631" s="11" t="str">
        <f t="shared" si="60"/>
        <v>Seibert Marian</v>
      </c>
      <c r="P631" s="3">
        <f t="shared" si="59"/>
        <v>7</v>
      </c>
      <c r="W631" s="34"/>
    </row>
    <row r="632" spans="1:23" x14ac:dyDescent="0.25">
      <c r="A632" s="13">
        <v>43029</v>
      </c>
      <c r="B632" s="14" t="s">
        <v>598</v>
      </c>
      <c r="C632" s="15" t="s">
        <v>11</v>
      </c>
      <c r="D632" s="15" t="s">
        <v>154</v>
      </c>
      <c r="E632" s="16" t="s">
        <v>414</v>
      </c>
      <c r="F632" s="16" t="s">
        <v>162</v>
      </c>
      <c r="G632" s="15">
        <v>3</v>
      </c>
      <c r="H632" s="14" t="s">
        <v>12</v>
      </c>
      <c r="I632" s="17" t="s">
        <v>174</v>
      </c>
      <c r="J632" s="15">
        <v>0</v>
      </c>
      <c r="K632" s="15">
        <v>0</v>
      </c>
      <c r="L632" s="15">
        <v>2</v>
      </c>
      <c r="M632" s="3">
        <f t="shared" si="56"/>
        <v>2</v>
      </c>
      <c r="N632" s="3">
        <f t="shared" si="61"/>
        <v>0</v>
      </c>
      <c r="O632" s="11" t="str">
        <f t="shared" si="60"/>
        <v>Kulhánek Adam</v>
      </c>
      <c r="P632" s="3">
        <f t="shared" si="59"/>
        <v>2</v>
      </c>
      <c r="W632" s="34"/>
    </row>
    <row r="633" spans="1:23" x14ac:dyDescent="0.25">
      <c r="A633" s="13">
        <v>43029</v>
      </c>
      <c r="B633" s="14" t="s">
        <v>598</v>
      </c>
      <c r="C633" s="15" t="s">
        <v>11</v>
      </c>
      <c r="D633" s="15" t="s">
        <v>154</v>
      </c>
      <c r="E633" s="16" t="s">
        <v>522</v>
      </c>
      <c r="F633" s="16" t="s">
        <v>186</v>
      </c>
      <c r="G633" s="15">
        <v>2</v>
      </c>
      <c r="H633" s="14" t="s">
        <v>12</v>
      </c>
      <c r="I633" s="17" t="s">
        <v>401</v>
      </c>
      <c r="J633" s="15">
        <v>2</v>
      </c>
      <c r="K633" s="15">
        <v>0</v>
      </c>
      <c r="L633" s="15">
        <v>1</v>
      </c>
      <c r="M633" s="3">
        <f t="shared" si="56"/>
        <v>3</v>
      </c>
      <c r="N633" s="3">
        <f t="shared" si="61"/>
        <v>2</v>
      </c>
      <c r="O633" s="11" t="str">
        <f t="shared" si="60"/>
        <v>Zwilling Šimon</v>
      </c>
      <c r="P633" s="3">
        <f t="shared" si="59"/>
        <v>5</v>
      </c>
      <c r="W633" s="34"/>
    </row>
    <row r="634" spans="1:23" x14ac:dyDescent="0.25">
      <c r="A634" s="13">
        <v>43029</v>
      </c>
      <c r="B634" s="14" t="s">
        <v>598</v>
      </c>
      <c r="C634" s="15" t="s">
        <v>11</v>
      </c>
      <c r="D634" s="15" t="s">
        <v>154</v>
      </c>
      <c r="E634" s="16" t="s">
        <v>415</v>
      </c>
      <c r="F634" s="16" t="s">
        <v>309</v>
      </c>
      <c r="G634" s="15">
        <v>2</v>
      </c>
      <c r="H634" s="14" t="s">
        <v>12</v>
      </c>
      <c r="I634" s="17" t="s">
        <v>513</v>
      </c>
      <c r="J634" s="15">
        <v>2</v>
      </c>
      <c r="K634" s="15">
        <v>0</v>
      </c>
      <c r="L634" s="15">
        <v>1</v>
      </c>
      <c r="M634" s="3">
        <f t="shared" si="56"/>
        <v>3</v>
      </c>
      <c r="N634" s="3">
        <f t="shared" si="61"/>
        <v>2</v>
      </c>
      <c r="O634" s="11" t="str">
        <f t="shared" si="60"/>
        <v>Kaszperová Kristýna</v>
      </c>
      <c r="P634" s="3">
        <f t="shared" si="59"/>
        <v>5</v>
      </c>
      <c r="W634" s="34"/>
    </row>
    <row r="635" spans="1:23" x14ac:dyDescent="0.25">
      <c r="A635" s="13">
        <v>43029</v>
      </c>
      <c r="B635" s="14" t="s">
        <v>598</v>
      </c>
      <c r="C635" s="15" t="s">
        <v>11</v>
      </c>
      <c r="D635" s="15" t="s">
        <v>154</v>
      </c>
      <c r="E635" s="16" t="s">
        <v>599</v>
      </c>
      <c r="F635" s="16" t="s">
        <v>195</v>
      </c>
      <c r="G635" s="15" t="s">
        <v>173</v>
      </c>
      <c r="H635" s="14" t="s">
        <v>12</v>
      </c>
      <c r="I635" s="17"/>
      <c r="J635" s="15">
        <v>0</v>
      </c>
      <c r="K635" s="15">
        <v>0</v>
      </c>
      <c r="L635" s="15">
        <v>4</v>
      </c>
      <c r="M635" s="3">
        <f t="shared" si="56"/>
        <v>0</v>
      </c>
      <c r="N635" s="3">
        <f t="shared" si="61"/>
        <v>0</v>
      </c>
      <c r="O635" s="11" t="str">
        <f t="shared" si="60"/>
        <v>Adamus Jiří</v>
      </c>
      <c r="P635" s="3">
        <f t="shared" si="59"/>
        <v>0</v>
      </c>
      <c r="W635" s="34"/>
    </row>
    <row r="636" spans="1:23" x14ac:dyDescent="0.25">
      <c r="A636" s="13">
        <v>43029</v>
      </c>
      <c r="B636" s="14" t="s">
        <v>598</v>
      </c>
      <c r="C636" s="15" t="s">
        <v>11</v>
      </c>
      <c r="D636" s="15" t="s">
        <v>154</v>
      </c>
      <c r="E636" s="16" t="s">
        <v>409</v>
      </c>
      <c r="F636" s="16" t="s">
        <v>159</v>
      </c>
      <c r="G636" s="15">
        <v>2</v>
      </c>
      <c r="H636" s="14" t="s">
        <v>12</v>
      </c>
      <c r="I636" s="17" t="s">
        <v>410</v>
      </c>
      <c r="J636" s="15">
        <v>2</v>
      </c>
      <c r="K636" s="15">
        <v>0</v>
      </c>
      <c r="L636" s="15">
        <v>1</v>
      </c>
      <c r="M636" s="3">
        <f t="shared" si="56"/>
        <v>3</v>
      </c>
      <c r="N636" s="3">
        <f t="shared" si="61"/>
        <v>2</v>
      </c>
      <c r="O636" s="11" t="str">
        <f t="shared" si="60"/>
        <v>Ciora Jakub</v>
      </c>
      <c r="P636" s="3">
        <f t="shared" si="59"/>
        <v>5</v>
      </c>
      <c r="W636" s="34"/>
    </row>
    <row r="637" spans="1:23" x14ac:dyDescent="0.25">
      <c r="A637" s="13">
        <v>43029</v>
      </c>
      <c r="B637" s="14" t="s">
        <v>598</v>
      </c>
      <c r="C637" s="15" t="s">
        <v>11</v>
      </c>
      <c r="D637" s="15" t="s">
        <v>154</v>
      </c>
      <c r="E637" s="16" t="s">
        <v>540</v>
      </c>
      <c r="F637" s="16" t="s">
        <v>193</v>
      </c>
      <c r="G637" s="15">
        <v>1</v>
      </c>
      <c r="H637" s="14" t="s">
        <v>12</v>
      </c>
      <c r="I637" s="17" t="s">
        <v>163</v>
      </c>
      <c r="J637" s="15">
        <v>1</v>
      </c>
      <c r="K637" s="15">
        <v>0</v>
      </c>
      <c r="L637" s="15">
        <v>1</v>
      </c>
      <c r="M637" s="3">
        <f t="shared" si="56"/>
        <v>4</v>
      </c>
      <c r="N637" s="3">
        <f t="shared" si="61"/>
        <v>1</v>
      </c>
      <c r="O637" s="11" t="str">
        <f t="shared" si="60"/>
        <v>Stark Vojtěch</v>
      </c>
      <c r="P637" s="3">
        <f t="shared" si="59"/>
        <v>5</v>
      </c>
      <c r="W637" s="34"/>
    </row>
    <row r="638" spans="1:23" x14ac:dyDescent="0.25">
      <c r="A638" s="13">
        <v>43029</v>
      </c>
      <c r="B638" s="14" t="s">
        <v>598</v>
      </c>
      <c r="C638" s="15" t="s">
        <v>11</v>
      </c>
      <c r="D638" s="15" t="s">
        <v>154</v>
      </c>
      <c r="E638" s="16" t="s">
        <v>170</v>
      </c>
      <c r="F638" s="16" t="s">
        <v>201</v>
      </c>
      <c r="G638" s="15">
        <v>1</v>
      </c>
      <c r="H638" s="14" t="s">
        <v>12</v>
      </c>
      <c r="I638" s="17" t="s">
        <v>163</v>
      </c>
      <c r="J638" s="15">
        <v>2</v>
      </c>
      <c r="K638" s="15">
        <v>0</v>
      </c>
      <c r="L638" s="15">
        <v>0</v>
      </c>
      <c r="M638" s="3">
        <f t="shared" si="56"/>
        <v>4</v>
      </c>
      <c r="N638" s="3">
        <f t="shared" si="61"/>
        <v>2</v>
      </c>
      <c r="O638" s="11" t="str">
        <f t="shared" si="60"/>
        <v>Huvar Matyáš</v>
      </c>
      <c r="P638" s="3">
        <f t="shared" si="59"/>
        <v>6</v>
      </c>
      <c r="W638" s="34"/>
    </row>
    <row r="639" spans="1:23" x14ac:dyDescent="0.25">
      <c r="A639" s="13">
        <v>43029</v>
      </c>
      <c r="B639" s="14" t="s">
        <v>598</v>
      </c>
      <c r="C639" s="15" t="s">
        <v>11</v>
      </c>
      <c r="D639" s="15" t="s">
        <v>154</v>
      </c>
      <c r="E639" s="16" t="s">
        <v>514</v>
      </c>
      <c r="F639" s="16" t="s">
        <v>515</v>
      </c>
      <c r="G639" s="15">
        <v>2</v>
      </c>
      <c r="H639" s="14" t="s">
        <v>12</v>
      </c>
      <c r="I639" s="17" t="s">
        <v>516</v>
      </c>
      <c r="J639" s="15">
        <v>2</v>
      </c>
      <c r="K639" s="15">
        <v>0</v>
      </c>
      <c r="L639" s="15">
        <v>1</v>
      </c>
      <c r="M639" s="3">
        <f t="shared" si="56"/>
        <v>3</v>
      </c>
      <c r="N639" s="3">
        <f t="shared" si="61"/>
        <v>2</v>
      </c>
      <c r="O639" s="11" t="str">
        <f t="shared" si="60"/>
        <v>Přichystal Leon</v>
      </c>
      <c r="P639" s="3">
        <f t="shared" si="59"/>
        <v>5</v>
      </c>
      <c r="W639" s="34"/>
    </row>
    <row r="640" spans="1:23" x14ac:dyDescent="0.25">
      <c r="A640" s="13">
        <v>43029</v>
      </c>
      <c r="B640" s="14" t="s">
        <v>598</v>
      </c>
      <c r="C640" s="15" t="s">
        <v>11</v>
      </c>
      <c r="D640" s="15" t="s">
        <v>154</v>
      </c>
      <c r="E640" s="16" t="s">
        <v>599</v>
      </c>
      <c r="F640" s="16" t="s">
        <v>217</v>
      </c>
      <c r="G640" s="15" t="s">
        <v>173</v>
      </c>
      <c r="H640" s="14" t="s">
        <v>12</v>
      </c>
      <c r="I640" s="17"/>
      <c r="J640" s="15">
        <v>0</v>
      </c>
      <c r="K640" s="15">
        <v>0</v>
      </c>
      <c r="L640" s="15">
        <v>3</v>
      </c>
      <c r="M640" s="3">
        <f t="shared" si="56"/>
        <v>0</v>
      </c>
      <c r="N640" s="3">
        <f t="shared" si="61"/>
        <v>0</v>
      </c>
      <c r="O640" s="11" t="str">
        <f t="shared" si="60"/>
        <v>Adamus Jan</v>
      </c>
      <c r="P640" s="3">
        <f t="shared" si="59"/>
        <v>0</v>
      </c>
      <c r="W640" s="34"/>
    </row>
    <row r="641" spans="1:23" x14ac:dyDescent="0.25">
      <c r="A641" s="13">
        <v>43030</v>
      </c>
      <c r="B641" s="14" t="s">
        <v>602</v>
      </c>
      <c r="C641" s="15" t="s">
        <v>11</v>
      </c>
      <c r="D641" s="15" t="s">
        <v>154</v>
      </c>
      <c r="E641" s="16" t="s">
        <v>337</v>
      </c>
      <c r="F641" s="16" t="s">
        <v>217</v>
      </c>
      <c r="G641" s="15">
        <v>1</v>
      </c>
      <c r="H641" s="14" t="s">
        <v>14</v>
      </c>
      <c r="I641" s="17" t="s">
        <v>169</v>
      </c>
      <c r="J641" s="15">
        <v>4</v>
      </c>
      <c r="K641" s="15">
        <v>0</v>
      </c>
      <c r="L641" s="15">
        <v>0</v>
      </c>
      <c r="M641" s="3">
        <f t="shared" si="56"/>
        <v>4</v>
      </c>
      <c r="N641" s="3">
        <f t="shared" si="61"/>
        <v>4</v>
      </c>
      <c r="O641" s="11" t="str">
        <f t="shared" si="60"/>
        <v>Boháček Jan</v>
      </c>
      <c r="P641" s="3">
        <f t="shared" si="59"/>
        <v>8</v>
      </c>
      <c r="W641" s="34"/>
    </row>
    <row r="642" spans="1:23" x14ac:dyDescent="0.25">
      <c r="A642" s="13">
        <v>43036</v>
      </c>
      <c r="B642" s="14" t="s">
        <v>603</v>
      </c>
      <c r="C642" s="15" t="s">
        <v>147</v>
      </c>
      <c r="D642" s="15" t="s">
        <v>250</v>
      </c>
      <c r="E642" s="16" t="s">
        <v>251</v>
      </c>
      <c r="F642" s="16" t="s">
        <v>252</v>
      </c>
      <c r="G642" s="15"/>
      <c r="H642" s="14" t="s">
        <v>18</v>
      </c>
      <c r="I642" s="17" t="s">
        <v>218</v>
      </c>
      <c r="J642" s="15">
        <v>3</v>
      </c>
      <c r="K642" s="15">
        <v>0</v>
      </c>
      <c r="L642" s="15">
        <v>0</v>
      </c>
      <c r="M642" s="3">
        <f t="shared" ref="M642:M705" si="62">IF(ISNA(VLOOKUP(C642&amp;G642,$V$3:$W$92,2,FALSE)),0,VLOOKUP(C642&amp;G642,$V$3:$W$92,2,FALSE))</f>
        <v>0</v>
      </c>
      <c r="N642" s="3">
        <f t="shared" si="61"/>
        <v>6</v>
      </c>
      <c r="O642" s="11" t="str">
        <f t="shared" ref="O642:O705" si="63">E642&amp;" "&amp;F642</f>
        <v>Kohn Pavel</v>
      </c>
      <c r="P642" s="3">
        <f t="shared" si="59"/>
        <v>6</v>
      </c>
      <c r="W642" s="34"/>
    </row>
    <row r="643" spans="1:23" x14ac:dyDescent="0.25">
      <c r="A643" s="13">
        <v>43036</v>
      </c>
      <c r="B643" s="14" t="s">
        <v>603</v>
      </c>
      <c r="C643" s="15" t="s">
        <v>147</v>
      </c>
      <c r="D643" s="15" t="s">
        <v>250</v>
      </c>
      <c r="E643" s="16" t="s">
        <v>310</v>
      </c>
      <c r="F643" s="16" t="s">
        <v>195</v>
      </c>
      <c r="G643" s="15"/>
      <c r="H643" s="14" t="s">
        <v>18</v>
      </c>
      <c r="I643" s="17" t="s">
        <v>224</v>
      </c>
      <c r="J643" s="15">
        <v>3</v>
      </c>
      <c r="K643" s="15">
        <v>0</v>
      </c>
      <c r="L643" s="15">
        <v>0</v>
      </c>
      <c r="M643" s="3">
        <f t="shared" si="62"/>
        <v>0</v>
      </c>
      <c r="N643" s="3">
        <f t="shared" ref="N643:N706" si="64">IF(D643="d",SUM(J643*2,K643),J643)</f>
        <v>6</v>
      </c>
      <c r="O643" s="11" t="str">
        <f t="shared" si="63"/>
        <v>Svoboda Jiří</v>
      </c>
      <c r="P643" s="3">
        <f t="shared" ref="P643:P706" si="65">SUM(M643,N643)</f>
        <v>6</v>
      </c>
      <c r="W643" s="34"/>
    </row>
    <row r="644" spans="1:23" x14ac:dyDescent="0.25">
      <c r="A644" s="13">
        <v>43036</v>
      </c>
      <c r="B644" s="14" t="s">
        <v>603</v>
      </c>
      <c r="C644" s="15" t="s">
        <v>147</v>
      </c>
      <c r="D644" s="15" t="s">
        <v>250</v>
      </c>
      <c r="E644" s="16" t="s">
        <v>225</v>
      </c>
      <c r="F644" s="16" t="s">
        <v>226</v>
      </c>
      <c r="G644" s="15"/>
      <c r="H644" s="14" t="s">
        <v>18</v>
      </c>
      <c r="I644" s="17" t="s">
        <v>227</v>
      </c>
      <c r="J644" s="15">
        <v>2</v>
      </c>
      <c r="K644" s="15">
        <v>0</v>
      </c>
      <c r="L644" s="15">
        <v>1</v>
      </c>
      <c r="M644" s="3">
        <f t="shared" si="62"/>
        <v>0</v>
      </c>
      <c r="N644" s="3">
        <f t="shared" si="64"/>
        <v>4</v>
      </c>
      <c r="O644" s="11" t="str">
        <f t="shared" si="63"/>
        <v>Raška Michael</v>
      </c>
      <c r="P644" s="3">
        <f t="shared" si="65"/>
        <v>4</v>
      </c>
      <c r="W644" s="34"/>
    </row>
    <row r="645" spans="1:23" x14ac:dyDescent="0.25">
      <c r="A645" s="13">
        <v>43036</v>
      </c>
      <c r="B645" s="14" t="s">
        <v>603</v>
      </c>
      <c r="C645" s="15" t="s">
        <v>147</v>
      </c>
      <c r="D645" s="15" t="s">
        <v>250</v>
      </c>
      <c r="E645" s="16" t="s">
        <v>243</v>
      </c>
      <c r="F645" s="16" t="s">
        <v>159</v>
      </c>
      <c r="G645" s="15"/>
      <c r="H645" s="14" t="s">
        <v>18</v>
      </c>
      <c r="I645" s="17" t="s">
        <v>257</v>
      </c>
      <c r="J645" s="15">
        <v>2</v>
      </c>
      <c r="K645" s="15">
        <v>0</v>
      </c>
      <c r="L645" s="15">
        <v>1</v>
      </c>
      <c r="M645" s="3">
        <f t="shared" si="62"/>
        <v>0</v>
      </c>
      <c r="N645" s="3">
        <f t="shared" si="64"/>
        <v>4</v>
      </c>
      <c r="O645" s="11" t="str">
        <f t="shared" si="63"/>
        <v>Král Jakub</v>
      </c>
      <c r="P645" s="3">
        <f t="shared" si="65"/>
        <v>4</v>
      </c>
      <c r="W645" s="34"/>
    </row>
    <row r="646" spans="1:23" x14ac:dyDescent="0.25">
      <c r="A646" s="13">
        <v>43043</v>
      </c>
      <c r="B646" s="14" t="s">
        <v>604</v>
      </c>
      <c r="C646" s="15" t="s">
        <v>75</v>
      </c>
      <c r="D646" s="15" t="s">
        <v>154</v>
      </c>
      <c r="E646" s="16" t="s">
        <v>205</v>
      </c>
      <c r="F646" s="16" t="s">
        <v>206</v>
      </c>
      <c r="G646" s="15">
        <v>5</v>
      </c>
      <c r="H646" s="14" t="s">
        <v>20</v>
      </c>
      <c r="I646" s="17" t="s">
        <v>233</v>
      </c>
      <c r="J646" s="15">
        <v>2</v>
      </c>
      <c r="K646" s="15">
        <v>0</v>
      </c>
      <c r="L646" s="15">
        <v>2</v>
      </c>
      <c r="M646" s="3">
        <f t="shared" si="62"/>
        <v>7</v>
      </c>
      <c r="N646" s="3">
        <f t="shared" si="64"/>
        <v>2</v>
      </c>
      <c r="O646" s="11" t="str">
        <f t="shared" si="63"/>
        <v>Čerchlová Markéta</v>
      </c>
      <c r="P646" s="3">
        <f t="shared" si="65"/>
        <v>9</v>
      </c>
      <c r="W646" s="34"/>
    </row>
    <row r="647" spans="1:23" x14ac:dyDescent="0.25">
      <c r="A647" s="13">
        <v>43043</v>
      </c>
      <c r="B647" s="14" t="s">
        <v>604</v>
      </c>
      <c r="C647" s="15" t="s">
        <v>75</v>
      </c>
      <c r="D647" s="15" t="s">
        <v>154</v>
      </c>
      <c r="E647" s="16" t="s">
        <v>213</v>
      </c>
      <c r="F647" s="16" t="s">
        <v>214</v>
      </c>
      <c r="G647" s="15">
        <v>1</v>
      </c>
      <c r="H647" s="14" t="s">
        <v>20</v>
      </c>
      <c r="I647" s="17" t="s">
        <v>182</v>
      </c>
      <c r="J647" s="15">
        <v>5</v>
      </c>
      <c r="K647" s="15">
        <v>0</v>
      </c>
      <c r="L647" s="15">
        <v>0</v>
      </c>
      <c r="M647" s="3">
        <f t="shared" si="62"/>
        <v>20</v>
      </c>
      <c r="N647" s="3">
        <f t="shared" si="64"/>
        <v>5</v>
      </c>
      <c r="O647" s="11" t="str">
        <f t="shared" si="63"/>
        <v>Václavková Tereza</v>
      </c>
      <c r="P647" s="3">
        <f t="shared" si="65"/>
        <v>25</v>
      </c>
      <c r="W647" s="34"/>
    </row>
    <row r="648" spans="1:23" x14ac:dyDescent="0.25">
      <c r="A648" s="13">
        <v>43043</v>
      </c>
      <c r="B648" s="14" t="s">
        <v>604</v>
      </c>
      <c r="C648" s="15" t="s">
        <v>75</v>
      </c>
      <c r="D648" s="15" t="s">
        <v>154</v>
      </c>
      <c r="E648" s="16" t="s">
        <v>243</v>
      </c>
      <c r="F648" s="16" t="s">
        <v>217</v>
      </c>
      <c r="G648" s="15">
        <v>5</v>
      </c>
      <c r="H648" s="14" t="s">
        <v>16</v>
      </c>
      <c r="I648" s="17" t="s">
        <v>224</v>
      </c>
      <c r="J648" s="15">
        <v>1</v>
      </c>
      <c r="K648" s="15">
        <v>0</v>
      </c>
      <c r="L648" s="15">
        <v>2</v>
      </c>
      <c r="M648" s="3">
        <f t="shared" si="62"/>
        <v>7</v>
      </c>
      <c r="N648" s="3">
        <f t="shared" si="64"/>
        <v>1</v>
      </c>
      <c r="O648" s="11" t="str">
        <f t="shared" si="63"/>
        <v>Král Jan</v>
      </c>
      <c r="P648" s="3">
        <f t="shared" si="65"/>
        <v>8</v>
      </c>
      <c r="W648" s="34"/>
    </row>
    <row r="649" spans="1:23" x14ac:dyDescent="0.25">
      <c r="A649" s="13">
        <v>43043</v>
      </c>
      <c r="B649" s="14" t="s">
        <v>604</v>
      </c>
      <c r="C649" s="15" t="s">
        <v>75</v>
      </c>
      <c r="D649" s="15" t="s">
        <v>154</v>
      </c>
      <c r="E649" s="16" t="s">
        <v>247</v>
      </c>
      <c r="F649" s="16" t="s">
        <v>203</v>
      </c>
      <c r="G649" s="15">
        <v>6</v>
      </c>
      <c r="H649" s="14" t="s">
        <v>16</v>
      </c>
      <c r="I649" s="17" t="s">
        <v>248</v>
      </c>
      <c r="J649" s="15">
        <v>1</v>
      </c>
      <c r="K649" s="15">
        <v>0</v>
      </c>
      <c r="L649" s="15">
        <v>4</v>
      </c>
      <c r="M649" s="3">
        <f t="shared" si="62"/>
        <v>5</v>
      </c>
      <c r="N649" s="3">
        <f t="shared" si="64"/>
        <v>1</v>
      </c>
      <c r="O649" s="11" t="str">
        <f t="shared" si="63"/>
        <v>Pavlica Tomáš</v>
      </c>
      <c r="P649" s="3">
        <f t="shared" si="65"/>
        <v>6</v>
      </c>
      <c r="W649" s="34"/>
    </row>
    <row r="650" spans="1:23" x14ac:dyDescent="0.25">
      <c r="A650" s="13">
        <v>43043</v>
      </c>
      <c r="B650" s="14" t="s">
        <v>604</v>
      </c>
      <c r="C650" s="15" t="s">
        <v>75</v>
      </c>
      <c r="D650" s="15" t="s">
        <v>154</v>
      </c>
      <c r="E650" s="16" t="s">
        <v>239</v>
      </c>
      <c r="F650" s="16" t="s">
        <v>191</v>
      </c>
      <c r="G650" s="15">
        <v>5</v>
      </c>
      <c r="H650" s="14" t="s">
        <v>16</v>
      </c>
      <c r="I650" s="17" t="s">
        <v>204</v>
      </c>
      <c r="J650" s="15">
        <v>2</v>
      </c>
      <c r="K650" s="15">
        <v>0</v>
      </c>
      <c r="L650" s="15">
        <v>2</v>
      </c>
      <c r="M650" s="3">
        <f t="shared" si="62"/>
        <v>7</v>
      </c>
      <c r="N650" s="3">
        <f t="shared" si="64"/>
        <v>2</v>
      </c>
      <c r="O650" s="11" t="str">
        <f t="shared" si="63"/>
        <v>Šimek Daniel</v>
      </c>
      <c r="P650" s="3">
        <f t="shared" si="65"/>
        <v>9</v>
      </c>
      <c r="W650" s="34"/>
    </row>
    <row r="651" spans="1:23" x14ac:dyDescent="0.25">
      <c r="A651" s="13">
        <v>43043</v>
      </c>
      <c r="B651" s="14" t="s">
        <v>604</v>
      </c>
      <c r="C651" s="15" t="s">
        <v>75</v>
      </c>
      <c r="D651" s="15" t="s">
        <v>154</v>
      </c>
      <c r="E651" s="16" t="s">
        <v>171</v>
      </c>
      <c r="F651" s="16" t="s">
        <v>203</v>
      </c>
      <c r="G651" s="15">
        <v>4</v>
      </c>
      <c r="H651" s="14" t="s">
        <v>16</v>
      </c>
      <c r="I651" s="17" t="s">
        <v>176</v>
      </c>
      <c r="J651" s="15">
        <v>0</v>
      </c>
      <c r="K651" s="15">
        <v>0</v>
      </c>
      <c r="L651" s="15">
        <v>3</v>
      </c>
      <c r="M651" s="3">
        <f t="shared" si="62"/>
        <v>7</v>
      </c>
      <c r="N651" s="3">
        <f t="shared" si="64"/>
        <v>0</v>
      </c>
      <c r="O651" s="11" t="str">
        <f t="shared" si="63"/>
        <v>Meixner Tomáš</v>
      </c>
      <c r="P651" s="3">
        <f t="shared" si="65"/>
        <v>7</v>
      </c>
      <c r="W651" s="34"/>
    </row>
    <row r="652" spans="1:23" x14ac:dyDescent="0.25">
      <c r="A652" s="13">
        <v>43043</v>
      </c>
      <c r="B652" s="14" t="s">
        <v>604</v>
      </c>
      <c r="C652" s="15" t="s">
        <v>75</v>
      </c>
      <c r="D652" s="15" t="s">
        <v>154</v>
      </c>
      <c r="E652" s="16" t="s">
        <v>228</v>
      </c>
      <c r="F652" s="16" t="s">
        <v>229</v>
      </c>
      <c r="G652" s="15">
        <v>3</v>
      </c>
      <c r="H652" s="14" t="s">
        <v>20</v>
      </c>
      <c r="I652" s="17" t="s">
        <v>230</v>
      </c>
      <c r="J652" s="15">
        <v>2</v>
      </c>
      <c r="K652" s="15">
        <v>0</v>
      </c>
      <c r="L652" s="15">
        <v>1</v>
      </c>
      <c r="M652" s="3">
        <f t="shared" si="62"/>
        <v>10</v>
      </c>
      <c r="N652" s="3">
        <f t="shared" si="64"/>
        <v>2</v>
      </c>
      <c r="O652" s="11" t="str">
        <f t="shared" si="63"/>
        <v>Martínková Adéla</v>
      </c>
      <c r="P652" s="3">
        <f t="shared" si="65"/>
        <v>12</v>
      </c>
      <c r="W652" s="34"/>
    </row>
    <row r="653" spans="1:23" x14ac:dyDescent="0.25">
      <c r="A653" s="13">
        <v>43043</v>
      </c>
      <c r="B653" s="14" t="s">
        <v>604</v>
      </c>
      <c r="C653" s="15" t="s">
        <v>75</v>
      </c>
      <c r="D653" s="15" t="s">
        <v>154</v>
      </c>
      <c r="E653" s="16" t="s">
        <v>231</v>
      </c>
      <c r="F653" s="16" t="s">
        <v>232</v>
      </c>
      <c r="G653" s="15">
        <v>2</v>
      </c>
      <c r="H653" s="14" t="s">
        <v>20</v>
      </c>
      <c r="I653" s="17" t="s">
        <v>233</v>
      </c>
      <c r="J653" s="15">
        <v>2</v>
      </c>
      <c r="K653" s="15">
        <v>0</v>
      </c>
      <c r="L653" s="15">
        <v>1</v>
      </c>
      <c r="M653" s="3">
        <f t="shared" si="62"/>
        <v>15</v>
      </c>
      <c r="N653" s="3">
        <f t="shared" si="64"/>
        <v>2</v>
      </c>
      <c r="O653" s="11" t="str">
        <f t="shared" si="63"/>
        <v>Ondrašíková Eva</v>
      </c>
      <c r="P653" s="3">
        <f t="shared" si="65"/>
        <v>17</v>
      </c>
      <c r="W653" s="34"/>
    </row>
    <row r="654" spans="1:23" x14ac:dyDescent="0.25">
      <c r="A654" s="13">
        <v>43043</v>
      </c>
      <c r="B654" s="14" t="s">
        <v>604</v>
      </c>
      <c r="C654" s="15" t="s">
        <v>75</v>
      </c>
      <c r="D654" s="15" t="s">
        <v>154</v>
      </c>
      <c r="E654" s="16" t="s">
        <v>242</v>
      </c>
      <c r="F654" s="16" t="s">
        <v>197</v>
      </c>
      <c r="G654" s="15">
        <v>3</v>
      </c>
      <c r="H654" s="14" t="s">
        <v>16</v>
      </c>
      <c r="I654" s="17" t="s">
        <v>241</v>
      </c>
      <c r="J654" s="15">
        <v>3</v>
      </c>
      <c r="K654" s="15">
        <v>0</v>
      </c>
      <c r="L654" s="15">
        <v>1</v>
      </c>
      <c r="M654" s="3">
        <f t="shared" si="62"/>
        <v>10</v>
      </c>
      <c r="N654" s="3">
        <f t="shared" si="64"/>
        <v>3</v>
      </c>
      <c r="O654" s="11" t="str">
        <f t="shared" si="63"/>
        <v>Silvestr Matěj</v>
      </c>
      <c r="P654" s="3">
        <f t="shared" si="65"/>
        <v>13</v>
      </c>
      <c r="W654" s="34"/>
    </row>
    <row r="655" spans="1:23" x14ac:dyDescent="0.25">
      <c r="A655" s="13">
        <v>43043</v>
      </c>
      <c r="B655" s="14" t="s">
        <v>604</v>
      </c>
      <c r="C655" s="15" t="s">
        <v>75</v>
      </c>
      <c r="D655" s="15" t="s">
        <v>154</v>
      </c>
      <c r="E655" s="16" t="s">
        <v>240</v>
      </c>
      <c r="F655" s="16" t="s">
        <v>222</v>
      </c>
      <c r="G655" s="15">
        <v>7</v>
      </c>
      <c r="H655" s="14" t="s">
        <v>16</v>
      </c>
      <c r="I655" s="17" t="s">
        <v>241</v>
      </c>
      <c r="J655" s="15">
        <v>2</v>
      </c>
      <c r="K655" s="15">
        <v>0</v>
      </c>
      <c r="L655" s="15">
        <v>2</v>
      </c>
      <c r="M655" s="3">
        <f t="shared" si="62"/>
        <v>5</v>
      </c>
      <c r="N655" s="3">
        <f t="shared" si="64"/>
        <v>2</v>
      </c>
      <c r="O655" s="11" t="str">
        <f t="shared" si="63"/>
        <v>Chlopčík Ondřej</v>
      </c>
      <c r="P655" s="3">
        <f t="shared" si="65"/>
        <v>7</v>
      </c>
      <c r="W655" s="34"/>
    </row>
    <row r="656" spans="1:23" x14ac:dyDescent="0.25">
      <c r="A656" s="13">
        <v>43056</v>
      </c>
      <c r="B656" s="14" t="s">
        <v>465</v>
      </c>
      <c r="C656" s="15" t="s">
        <v>75</v>
      </c>
      <c r="D656" s="15" t="s">
        <v>154</v>
      </c>
      <c r="E656" s="16" t="s">
        <v>308</v>
      </c>
      <c r="F656" s="16" t="s">
        <v>309</v>
      </c>
      <c r="G656" s="15">
        <v>5</v>
      </c>
      <c r="H656" s="14" t="s">
        <v>19</v>
      </c>
      <c r="I656" s="17" t="s">
        <v>324</v>
      </c>
      <c r="J656" s="15">
        <v>1</v>
      </c>
      <c r="K656" s="15">
        <v>0</v>
      </c>
      <c r="L656" s="15">
        <v>2</v>
      </c>
      <c r="M656" s="3">
        <f t="shared" si="62"/>
        <v>7</v>
      </c>
      <c r="N656" s="3">
        <f t="shared" si="64"/>
        <v>1</v>
      </c>
      <c r="O656" s="11" t="str">
        <f t="shared" si="63"/>
        <v>Polášková Kristýna</v>
      </c>
      <c r="P656" s="3">
        <f t="shared" si="65"/>
        <v>8</v>
      </c>
      <c r="W656" s="34"/>
    </row>
    <row r="657" spans="1:23" x14ac:dyDescent="0.25">
      <c r="A657" s="13">
        <v>43056</v>
      </c>
      <c r="B657" s="14" t="s">
        <v>465</v>
      </c>
      <c r="C657" s="15" t="s">
        <v>75</v>
      </c>
      <c r="D657" s="15" t="s">
        <v>154</v>
      </c>
      <c r="E657" s="16" t="s">
        <v>223</v>
      </c>
      <c r="F657" s="16" t="s">
        <v>203</v>
      </c>
      <c r="G657" s="15">
        <v>9</v>
      </c>
      <c r="H657" s="14" t="s">
        <v>18</v>
      </c>
      <c r="I657" s="17" t="s">
        <v>224</v>
      </c>
      <c r="J657" s="15">
        <v>2</v>
      </c>
      <c r="K657" s="15">
        <v>0</v>
      </c>
      <c r="L657" s="15">
        <v>2</v>
      </c>
      <c r="M657" s="3">
        <f t="shared" si="62"/>
        <v>0</v>
      </c>
      <c r="N657" s="3">
        <f t="shared" si="64"/>
        <v>2</v>
      </c>
      <c r="O657" s="11" t="str">
        <f t="shared" si="63"/>
        <v>Pustějovský Tomáš</v>
      </c>
      <c r="P657" s="3">
        <f t="shared" si="65"/>
        <v>2</v>
      </c>
      <c r="W657" s="34"/>
    </row>
    <row r="658" spans="1:23" x14ac:dyDescent="0.25">
      <c r="A658" s="13">
        <v>43056</v>
      </c>
      <c r="B658" s="14" t="s">
        <v>465</v>
      </c>
      <c r="C658" s="15" t="s">
        <v>75</v>
      </c>
      <c r="D658" s="15" t="s">
        <v>154</v>
      </c>
      <c r="E658" s="16" t="s">
        <v>310</v>
      </c>
      <c r="F658" s="16" t="s">
        <v>195</v>
      </c>
      <c r="G658" s="15">
        <v>5</v>
      </c>
      <c r="H658" s="14" t="s">
        <v>18</v>
      </c>
      <c r="I658" s="17" t="s">
        <v>224</v>
      </c>
      <c r="J658" s="15">
        <v>2</v>
      </c>
      <c r="K658" s="15">
        <v>0</v>
      </c>
      <c r="L658" s="15">
        <v>2</v>
      </c>
      <c r="M658" s="3">
        <f t="shared" si="62"/>
        <v>7</v>
      </c>
      <c r="N658" s="3">
        <f t="shared" si="64"/>
        <v>2</v>
      </c>
      <c r="O658" s="11" t="str">
        <f t="shared" si="63"/>
        <v>Svoboda Jiří</v>
      </c>
      <c r="P658" s="3">
        <f t="shared" si="65"/>
        <v>9</v>
      </c>
      <c r="W658" s="34"/>
    </row>
    <row r="659" spans="1:23" x14ac:dyDescent="0.25">
      <c r="A659" s="13">
        <v>43056</v>
      </c>
      <c r="B659" s="14" t="s">
        <v>465</v>
      </c>
      <c r="C659" s="15" t="s">
        <v>75</v>
      </c>
      <c r="D659" s="15" t="s">
        <v>154</v>
      </c>
      <c r="E659" s="16" t="s">
        <v>251</v>
      </c>
      <c r="F659" s="16" t="s">
        <v>252</v>
      </c>
      <c r="G659" s="15">
        <v>9</v>
      </c>
      <c r="H659" s="14" t="s">
        <v>18</v>
      </c>
      <c r="I659" s="17" t="s">
        <v>218</v>
      </c>
      <c r="J659" s="15">
        <v>1</v>
      </c>
      <c r="K659" s="15">
        <v>0</v>
      </c>
      <c r="L659" s="15">
        <v>2</v>
      </c>
      <c r="M659" s="3">
        <f t="shared" si="62"/>
        <v>0</v>
      </c>
      <c r="N659" s="3">
        <f t="shared" si="64"/>
        <v>1</v>
      </c>
      <c r="O659" s="11" t="str">
        <f t="shared" si="63"/>
        <v>Kohn Pavel</v>
      </c>
      <c r="P659" s="3">
        <f t="shared" si="65"/>
        <v>1</v>
      </c>
      <c r="W659" s="34"/>
    </row>
    <row r="660" spans="1:23" x14ac:dyDescent="0.25">
      <c r="A660" s="13">
        <v>43057</v>
      </c>
      <c r="B660" s="14" t="s">
        <v>605</v>
      </c>
      <c r="C660" s="15" t="s">
        <v>17</v>
      </c>
      <c r="D660" s="15" t="s">
        <v>154</v>
      </c>
      <c r="E660" s="16" t="s">
        <v>578</v>
      </c>
      <c r="F660" s="16" t="s">
        <v>201</v>
      </c>
      <c r="G660" s="15">
        <v>5</v>
      </c>
      <c r="H660" s="14" t="s">
        <v>14</v>
      </c>
      <c r="I660" s="17" t="s">
        <v>420</v>
      </c>
      <c r="J660" s="15">
        <v>2</v>
      </c>
      <c r="K660" s="15">
        <v>0</v>
      </c>
      <c r="L660" s="15">
        <v>2</v>
      </c>
      <c r="M660" s="3">
        <f t="shared" si="62"/>
        <v>0</v>
      </c>
      <c r="N660" s="3">
        <f t="shared" si="64"/>
        <v>2</v>
      </c>
      <c r="O660" s="11" t="str">
        <f t="shared" si="63"/>
        <v>Závodný Matyáš</v>
      </c>
      <c r="P660" s="3">
        <f t="shared" si="65"/>
        <v>2</v>
      </c>
      <c r="W660" s="34"/>
    </row>
    <row r="661" spans="1:23" x14ac:dyDescent="0.25">
      <c r="A661" s="13">
        <v>43057</v>
      </c>
      <c r="B661" s="14" t="s">
        <v>605</v>
      </c>
      <c r="C661" s="15" t="s">
        <v>17</v>
      </c>
      <c r="D661" s="15" t="s">
        <v>154</v>
      </c>
      <c r="E661" s="16" t="s">
        <v>408</v>
      </c>
      <c r="F661" s="16" t="s">
        <v>193</v>
      </c>
      <c r="G661" s="15">
        <v>3</v>
      </c>
      <c r="H661" s="14" t="s">
        <v>14</v>
      </c>
      <c r="I661" s="17" t="s">
        <v>176</v>
      </c>
      <c r="J661" s="15">
        <v>1</v>
      </c>
      <c r="K661" s="15">
        <v>0</v>
      </c>
      <c r="L661" s="15">
        <v>2</v>
      </c>
      <c r="M661" s="3">
        <f t="shared" si="62"/>
        <v>3</v>
      </c>
      <c r="N661" s="3">
        <f t="shared" si="64"/>
        <v>1</v>
      </c>
      <c r="O661" s="11" t="str">
        <f t="shared" si="63"/>
        <v>Kožušník Vojtěch</v>
      </c>
      <c r="P661" s="3">
        <f t="shared" si="65"/>
        <v>4</v>
      </c>
      <c r="W661" s="34"/>
    </row>
    <row r="662" spans="1:23" x14ac:dyDescent="0.25">
      <c r="A662" s="13">
        <v>43057</v>
      </c>
      <c r="B662" s="14" t="s">
        <v>605</v>
      </c>
      <c r="C662" s="15" t="s">
        <v>17</v>
      </c>
      <c r="D662" s="15" t="s">
        <v>154</v>
      </c>
      <c r="E662" s="16" t="s">
        <v>356</v>
      </c>
      <c r="F662" s="16" t="s">
        <v>186</v>
      </c>
      <c r="G662" s="15">
        <v>2</v>
      </c>
      <c r="H662" s="14" t="s">
        <v>14</v>
      </c>
      <c r="I662" s="17" t="s">
        <v>354</v>
      </c>
      <c r="J662" s="15">
        <v>2</v>
      </c>
      <c r="K662" s="15">
        <v>0</v>
      </c>
      <c r="L662" s="15">
        <v>1</v>
      </c>
      <c r="M662" s="3">
        <f t="shared" si="62"/>
        <v>5</v>
      </c>
      <c r="N662" s="3">
        <f t="shared" si="64"/>
        <v>2</v>
      </c>
      <c r="O662" s="11" t="str">
        <f t="shared" si="63"/>
        <v>Fulneček Šimon</v>
      </c>
      <c r="P662" s="3">
        <f t="shared" si="65"/>
        <v>7</v>
      </c>
      <c r="W662" s="34"/>
    </row>
    <row r="663" spans="1:23" x14ac:dyDescent="0.25">
      <c r="A663" s="13">
        <v>43057</v>
      </c>
      <c r="B663" s="14" t="s">
        <v>605</v>
      </c>
      <c r="C663" s="15" t="s">
        <v>17</v>
      </c>
      <c r="D663" s="15" t="s">
        <v>154</v>
      </c>
      <c r="E663" s="16" t="s">
        <v>355</v>
      </c>
      <c r="F663" s="16" t="s">
        <v>199</v>
      </c>
      <c r="G663" s="15">
        <v>3</v>
      </c>
      <c r="H663" s="14" t="s">
        <v>14</v>
      </c>
      <c r="I663" s="17" t="s">
        <v>354</v>
      </c>
      <c r="J663" s="15">
        <v>0</v>
      </c>
      <c r="K663" s="15">
        <v>0</v>
      </c>
      <c r="L663" s="15">
        <v>3</v>
      </c>
      <c r="M663" s="3">
        <f t="shared" si="62"/>
        <v>3</v>
      </c>
      <c r="N663" s="3">
        <f t="shared" si="64"/>
        <v>0</v>
      </c>
      <c r="O663" s="11" t="str">
        <f t="shared" si="63"/>
        <v>Náplava Richard</v>
      </c>
      <c r="P663" s="3">
        <f t="shared" si="65"/>
        <v>3</v>
      </c>
      <c r="W663" s="34"/>
    </row>
    <row r="664" spans="1:23" x14ac:dyDescent="0.25">
      <c r="A664" s="13">
        <v>43057</v>
      </c>
      <c r="B664" s="14" t="s">
        <v>605</v>
      </c>
      <c r="C664" s="15" t="s">
        <v>17</v>
      </c>
      <c r="D664" s="15" t="s">
        <v>154</v>
      </c>
      <c r="E664" s="16" t="s">
        <v>606</v>
      </c>
      <c r="F664" s="16" t="s">
        <v>168</v>
      </c>
      <c r="G664" s="15">
        <v>2</v>
      </c>
      <c r="H664" s="14" t="s">
        <v>15</v>
      </c>
      <c r="I664" s="17" t="s">
        <v>353</v>
      </c>
      <c r="J664" s="15">
        <v>3</v>
      </c>
      <c r="K664" s="15">
        <v>0</v>
      </c>
      <c r="L664" s="15">
        <v>1</v>
      </c>
      <c r="M664" s="3">
        <f t="shared" si="62"/>
        <v>5</v>
      </c>
      <c r="N664" s="3">
        <f t="shared" si="64"/>
        <v>3</v>
      </c>
      <c r="O664" s="11" t="str">
        <f t="shared" si="63"/>
        <v>Kršňák Filip</v>
      </c>
      <c r="P664" s="3">
        <f t="shared" si="65"/>
        <v>8</v>
      </c>
      <c r="W664" s="34"/>
    </row>
    <row r="665" spans="1:23" x14ac:dyDescent="0.25">
      <c r="A665" s="13">
        <v>43057</v>
      </c>
      <c r="B665" s="14" t="s">
        <v>605</v>
      </c>
      <c r="C665" s="15" t="s">
        <v>17</v>
      </c>
      <c r="D665" s="15" t="s">
        <v>154</v>
      </c>
      <c r="E665" s="16" t="s">
        <v>192</v>
      </c>
      <c r="F665" s="16" t="s">
        <v>193</v>
      </c>
      <c r="G665" s="15">
        <v>2</v>
      </c>
      <c r="H665" s="14" t="s">
        <v>15</v>
      </c>
      <c r="I665" s="17" t="s">
        <v>176</v>
      </c>
      <c r="J665" s="15">
        <v>2</v>
      </c>
      <c r="K665" s="15">
        <v>0</v>
      </c>
      <c r="L665" s="15">
        <v>2</v>
      </c>
      <c r="M665" s="3">
        <f t="shared" si="62"/>
        <v>5</v>
      </c>
      <c r="N665" s="3">
        <f t="shared" si="64"/>
        <v>2</v>
      </c>
      <c r="O665" s="11" t="str">
        <f t="shared" si="63"/>
        <v>Bulka Vojtěch</v>
      </c>
      <c r="P665" s="3">
        <f t="shared" si="65"/>
        <v>7</v>
      </c>
      <c r="W665" s="34"/>
    </row>
    <row r="666" spans="1:23" x14ac:dyDescent="0.25">
      <c r="A666" s="13">
        <v>43057</v>
      </c>
      <c r="B666" s="14" t="s">
        <v>605</v>
      </c>
      <c r="C666" s="15" t="s">
        <v>17</v>
      </c>
      <c r="D666" s="15" t="s">
        <v>154</v>
      </c>
      <c r="E666" s="16" t="s">
        <v>366</v>
      </c>
      <c r="F666" s="16" t="s">
        <v>217</v>
      </c>
      <c r="G666" s="15">
        <v>3</v>
      </c>
      <c r="H666" s="14" t="s">
        <v>15</v>
      </c>
      <c r="I666" s="17" t="s">
        <v>169</v>
      </c>
      <c r="J666" s="15">
        <v>0</v>
      </c>
      <c r="K666" s="15">
        <v>0</v>
      </c>
      <c r="L666" s="15">
        <v>2</v>
      </c>
      <c r="M666" s="3">
        <f t="shared" si="62"/>
        <v>3</v>
      </c>
      <c r="N666" s="3">
        <f t="shared" si="64"/>
        <v>0</v>
      </c>
      <c r="O666" s="11" t="str">
        <f t="shared" si="63"/>
        <v>Matýsek Jan</v>
      </c>
      <c r="P666" s="3">
        <f t="shared" si="65"/>
        <v>3</v>
      </c>
      <c r="W666" s="34"/>
    </row>
    <row r="667" spans="1:23" x14ac:dyDescent="0.25">
      <c r="A667" s="13">
        <v>43057</v>
      </c>
      <c r="B667" s="14" t="s">
        <v>605</v>
      </c>
      <c r="C667" s="15" t="s">
        <v>17</v>
      </c>
      <c r="D667" s="15" t="s">
        <v>154</v>
      </c>
      <c r="E667" s="16" t="s">
        <v>190</v>
      </c>
      <c r="F667" s="16" t="s">
        <v>191</v>
      </c>
      <c r="G667" s="15" t="s">
        <v>173</v>
      </c>
      <c r="H667" s="14" t="s">
        <v>15</v>
      </c>
      <c r="I667" s="17" t="s">
        <v>420</v>
      </c>
      <c r="J667" s="15">
        <v>0</v>
      </c>
      <c r="K667" s="15">
        <v>0</v>
      </c>
      <c r="L667" s="15">
        <v>2</v>
      </c>
      <c r="M667" s="3">
        <f t="shared" si="62"/>
        <v>0</v>
      </c>
      <c r="N667" s="3">
        <f t="shared" si="64"/>
        <v>0</v>
      </c>
      <c r="O667" s="11" t="str">
        <f t="shared" si="63"/>
        <v>Kolář Daniel</v>
      </c>
      <c r="P667" s="3">
        <f t="shared" si="65"/>
        <v>0</v>
      </c>
      <c r="W667" s="34"/>
    </row>
    <row r="668" spans="1:23" x14ac:dyDescent="0.25">
      <c r="A668" s="13">
        <v>43057</v>
      </c>
      <c r="B668" s="14" t="s">
        <v>605</v>
      </c>
      <c r="C668" s="15" t="s">
        <v>17</v>
      </c>
      <c r="D668" s="15" t="s">
        <v>154</v>
      </c>
      <c r="E668" s="16" t="s">
        <v>202</v>
      </c>
      <c r="F668" s="16" t="s">
        <v>203</v>
      </c>
      <c r="G668" s="15" t="s">
        <v>173</v>
      </c>
      <c r="H668" s="14" t="s">
        <v>15</v>
      </c>
      <c r="I668" s="17" t="s">
        <v>218</v>
      </c>
      <c r="J668" s="15">
        <v>0</v>
      </c>
      <c r="K668" s="15">
        <v>0</v>
      </c>
      <c r="L668" s="15">
        <v>2</v>
      </c>
      <c r="M668" s="3">
        <f t="shared" si="62"/>
        <v>0</v>
      </c>
      <c r="N668" s="3">
        <f t="shared" si="64"/>
        <v>0</v>
      </c>
      <c r="O668" s="11" t="str">
        <f t="shared" si="63"/>
        <v>Turčínek Tomáš</v>
      </c>
      <c r="P668" s="3">
        <f t="shared" si="65"/>
        <v>0</v>
      </c>
      <c r="W668" s="34"/>
    </row>
    <row r="669" spans="1:23" x14ac:dyDescent="0.25">
      <c r="A669" s="13">
        <v>43057</v>
      </c>
      <c r="B669" s="14" t="s">
        <v>605</v>
      </c>
      <c r="C669" s="15" t="s">
        <v>17</v>
      </c>
      <c r="D669" s="15" t="s">
        <v>154</v>
      </c>
      <c r="E669" s="16" t="s">
        <v>198</v>
      </c>
      <c r="F669" s="16" t="s">
        <v>199</v>
      </c>
      <c r="G669" s="15">
        <v>3</v>
      </c>
      <c r="H669" s="14" t="s">
        <v>15</v>
      </c>
      <c r="I669" s="17" t="s">
        <v>176</v>
      </c>
      <c r="J669" s="15">
        <v>2</v>
      </c>
      <c r="K669" s="15">
        <v>0</v>
      </c>
      <c r="L669" s="15">
        <v>2</v>
      </c>
      <c r="M669" s="3">
        <f t="shared" si="62"/>
        <v>3</v>
      </c>
      <c r="N669" s="3">
        <f t="shared" si="64"/>
        <v>2</v>
      </c>
      <c r="O669" s="11" t="str">
        <f t="shared" si="63"/>
        <v>Freiwald Richard</v>
      </c>
      <c r="P669" s="3">
        <f t="shared" si="65"/>
        <v>5</v>
      </c>
      <c r="W669" s="34"/>
    </row>
    <row r="670" spans="1:23" x14ac:dyDescent="0.25">
      <c r="A670" s="13">
        <v>43050</v>
      </c>
      <c r="B670" s="14" t="s">
        <v>607</v>
      </c>
      <c r="C670" s="15" t="s">
        <v>77</v>
      </c>
      <c r="D670" s="15" t="s">
        <v>154</v>
      </c>
      <c r="E670" s="16" t="s">
        <v>416</v>
      </c>
      <c r="F670" s="16" t="s">
        <v>345</v>
      </c>
      <c r="G670" s="15" t="s">
        <v>173</v>
      </c>
      <c r="H670" s="14" t="s">
        <v>14</v>
      </c>
      <c r="I670" s="17" t="s">
        <v>157</v>
      </c>
      <c r="J670" s="15">
        <v>0</v>
      </c>
      <c r="K670" s="15">
        <v>0</v>
      </c>
      <c r="L670" s="15">
        <v>1</v>
      </c>
      <c r="M670" s="3">
        <f t="shared" si="62"/>
        <v>0</v>
      </c>
      <c r="N670" s="3">
        <f t="shared" si="64"/>
        <v>0</v>
      </c>
      <c r="O670" s="11" t="str">
        <f t="shared" si="63"/>
        <v>Neuwirt Petr</v>
      </c>
      <c r="P670" s="3">
        <f t="shared" si="65"/>
        <v>0</v>
      </c>
      <c r="W670" s="34"/>
    </row>
    <row r="671" spans="1:23" x14ac:dyDescent="0.25">
      <c r="A671" s="13">
        <v>43050</v>
      </c>
      <c r="B671" s="14" t="s">
        <v>607</v>
      </c>
      <c r="C671" s="15" t="s">
        <v>77</v>
      </c>
      <c r="D671" s="15" t="s">
        <v>154</v>
      </c>
      <c r="E671" s="16" t="s">
        <v>337</v>
      </c>
      <c r="F671" s="16" t="s">
        <v>217</v>
      </c>
      <c r="G671" s="15">
        <v>2</v>
      </c>
      <c r="H671" s="14" t="s">
        <v>14</v>
      </c>
      <c r="I671" s="17" t="s">
        <v>174</v>
      </c>
      <c r="J671" s="15">
        <v>4</v>
      </c>
      <c r="K671" s="15">
        <v>0</v>
      </c>
      <c r="L671" s="15">
        <v>1</v>
      </c>
      <c r="M671" s="3">
        <f t="shared" si="62"/>
        <v>7</v>
      </c>
      <c r="N671" s="3">
        <f t="shared" si="64"/>
        <v>4</v>
      </c>
      <c r="O671" s="11" t="str">
        <f t="shared" si="63"/>
        <v>Boháček Jan</v>
      </c>
      <c r="P671" s="3">
        <f t="shared" si="65"/>
        <v>11</v>
      </c>
      <c r="W671" s="34"/>
    </row>
    <row r="672" spans="1:23" x14ac:dyDescent="0.25">
      <c r="A672" s="13">
        <v>43050</v>
      </c>
      <c r="B672" s="14" t="s">
        <v>607</v>
      </c>
      <c r="C672" s="15" t="s">
        <v>77</v>
      </c>
      <c r="D672" s="15" t="s">
        <v>154</v>
      </c>
      <c r="E672" s="16" t="s">
        <v>341</v>
      </c>
      <c r="F672" s="16" t="s">
        <v>254</v>
      </c>
      <c r="G672" s="15" t="s">
        <v>173</v>
      </c>
      <c r="H672" s="14" t="s">
        <v>14</v>
      </c>
      <c r="I672" s="17" t="s">
        <v>174</v>
      </c>
      <c r="J672" s="15">
        <v>0</v>
      </c>
      <c r="K672" s="15">
        <v>0</v>
      </c>
      <c r="L672" s="15">
        <v>1</v>
      </c>
      <c r="M672" s="3">
        <f t="shared" si="62"/>
        <v>0</v>
      </c>
      <c r="N672" s="3">
        <f t="shared" si="64"/>
        <v>0</v>
      </c>
      <c r="O672" s="11" t="str">
        <f t="shared" si="63"/>
        <v>Kuzník Tadeáš</v>
      </c>
      <c r="P672" s="3">
        <f t="shared" si="65"/>
        <v>0</v>
      </c>
      <c r="W672" s="34"/>
    </row>
    <row r="673" spans="1:23" x14ac:dyDescent="0.25">
      <c r="A673" s="13">
        <v>43050</v>
      </c>
      <c r="B673" s="14" t="s">
        <v>607</v>
      </c>
      <c r="C673" s="15" t="s">
        <v>77</v>
      </c>
      <c r="D673" s="15" t="s">
        <v>154</v>
      </c>
      <c r="E673" s="16" t="s">
        <v>171</v>
      </c>
      <c r="F673" s="16" t="s">
        <v>172</v>
      </c>
      <c r="G673" s="15" t="s">
        <v>173</v>
      </c>
      <c r="H673" s="14" t="s">
        <v>14</v>
      </c>
      <c r="I673" s="17" t="s">
        <v>174</v>
      </c>
      <c r="J673" s="15">
        <v>0</v>
      </c>
      <c r="K673" s="15">
        <v>0</v>
      </c>
      <c r="L673" s="15">
        <v>1</v>
      </c>
      <c r="M673" s="3">
        <f t="shared" si="62"/>
        <v>0</v>
      </c>
      <c r="N673" s="3">
        <f t="shared" si="64"/>
        <v>0</v>
      </c>
      <c r="O673" s="11" t="str">
        <f t="shared" si="63"/>
        <v>Meixner Michal</v>
      </c>
      <c r="P673" s="3">
        <f t="shared" si="65"/>
        <v>0</v>
      </c>
      <c r="W673" s="34"/>
    </row>
    <row r="674" spans="1:23" x14ac:dyDescent="0.25">
      <c r="A674" s="13">
        <v>43050</v>
      </c>
      <c r="B674" s="14" t="s">
        <v>607</v>
      </c>
      <c r="C674" s="15" t="s">
        <v>77</v>
      </c>
      <c r="D674" s="15" t="s">
        <v>154</v>
      </c>
      <c r="E674" s="16" t="s">
        <v>167</v>
      </c>
      <c r="F674" s="16" t="s">
        <v>168</v>
      </c>
      <c r="G674" s="15" t="s">
        <v>173</v>
      </c>
      <c r="H674" s="14" t="s">
        <v>14</v>
      </c>
      <c r="I674" s="17" t="s">
        <v>169</v>
      </c>
      <c r="J674" s="15">
        <v>0</v>
      </c>
      <c r="K674" s="15">
        <v>0</v>
      </c>
      <c r="L674" s="15">
        <v>1</v>
      </c>
      <c r="M674" s="3">
        <f t="shared" si="62"/>
        <v>0</v>
      </c>
      <c r="N674" s="3">
        <f t="shared" si="64"/>
        <v>0</v>
      </c>
      <c r="O674" s="11" t="str">
        <f t="shared" si="63"/>
        <v>Čebík Filip</v>
      </c>
      <c r="P674" s="3">
        <f t="shared" si="65"/>
        <v>0</v>
      </c>
      <c r="W674" s="34"/>
    </row>
    <row r="675" spans="1:23" x14ac:dyDescent="0.25">
      <c r="A675" s="13">
        <v>43050</v>
      </c>
      <c r="B675" s="14" t="s">
        <v>607</v>
      </c>
      <c r="C675" s="15" t="s">
        <v>77</v>
      </c>
      <c r="D675" s="15" t="s">
        <v>154</v>
      </c>
      <c r="E675" s="16" t="s">
        <v>170</v>
      </c>
      <c r="F675" s="16" t="s">
        <v>159</v>
      </c>
      <c r="G675" s="15" t="s">
        <v>173</v>
      </c>
      <c r="H675" s="14" t="s">
        <v>14</v>
      </c>
      <c r="I675" s="17" t="s">
        <v>176</v>
      </c>
      <c r="J675" s="15">
        <v>1</v>
      </c>
      <c r="K675" s="15">
        <v>0</v>
      </c>
      <c r="L675" s="15">
        <v>1</v>
      </c>
      <c r="M675" s="3">
        <f t="shared" si="62"/>
        <v>0</v>
      </c>
      <c r="N675" s="3">
        <f t="shared" si="64"/>
        <v>1</v>
      </c>
      <c r="O675" s="11" t="str">
        <f t="shared" si="63"/>
        <v>Huvar Jakub</v>
      </c>
      <c r="P675" s="3">
        <f t="shared" si="65"/>
        <v>1</v>
      </c>
      <c r="W675" s="34"/>
    </row>
    <row r="676" spans="1:23" x14ac:dyDescent="0.25">
      <c r="A676" s="13">
        <v>43050</v>
      </c>
      <c r="B676" s="14" t="s">
        <v>607</v>
      </c>
      <c r="C676" s="15" t="s">
        <v>77</v>
      </c>
      <c r="D676" s="15" t="s">
        <v>154</v>
      </c>
      <c r="E676" s="16" t="s">
        <v>175</v>
      </c>
      <c r="F676" s="16" t="s">
        <v>172</v>
      </c>
      <c r="G676" s="15" t="s">
        <v>173</v>
      </c>
      <c r="H676" s="14" t="s">
        <v>14</v>
      </c>
      <c r="I676" s="17" t="s">
        <v>420</v>
      </c>
      <c r="J676" s="15">
        <v>0</v>
      </c>
      <c r="K676" s="15">
        <v>0</v>
      </c>
      <c r="L676" s="15">
        <v>1</v>
      </c>
      <c r="M676" s="3">
        <f t="shared" si="62"/>
        <v>0</v>
      </c>
      <c r="N676" s="3">
        <f t="shared" si="64"/>
        <v>0</v>
      </c>
      <c r="O676" s="11" t="str">
        <f t="shared" si="63"/>
        <v>Čerchla Michal</v>
      </c>
      <c r="P676" s="3">
        <f t="shared" si="65"/>
        <v>0</v>
      </c>
      <c r="W676" s="34"/>
    </row>
    <row r="677" spans="1:23" x14ac:dyDescent="0.25">
      <c r="A677" s="13">
        <v>43050</v>
      </c>
      <c r="B677" s="14" t="s">
        <v>607</v>
      </c>
      <c r="C677" s="15" t="s">
        <v>77</v>
      </c>
      <c r="D677" s="15" t="s">
        <v>154</v>
      </c>
      <c r="E677" s="16" t="s">
        <v>357</v>
      </c>
      <c r="F677" s="16" t="s">
        <v>162</v>
      </c>
      <c r="G677" s="15" t="s">
        <v>173</v>
      </c>
      <c r="H677" s="14" t="s">
        <v>14</v>
      </c>
      <c r="I677" s="17" t="s">
        <v>354</v>
      </c>
      <c r="J677" s="15">
        <v>1</v>
      </c>
      <c r="K677" s="15">
        <v>0</v>
      </c>
      <c r="L677" s="15">
        <v>1</v>
      </c>
      <c r="M677" s="3">
        <f t="shared" si="62"/>
        <v>0</v>
      </c>
      <c r="N677" s="3">
        <f t="shared" si="64"/>
        <v>1</v>
      </c>
      <c r="O677" s="11" t="str">
        <f t="shared" si="63"/>
        <v>Horák Adam</v>
      </c>
      <c r="P677" s="3">
        <f t="shared" si="65"/>
        <v>1</v>
      </c>
      <c r="W677" s="34"/>
    </row>
    <row r="678" spans="1:23" x14ac:dyDescent="0.25">
      <c r="A678" s="13">
        <v>43050</v>
      </c>
      <c r="B678" s="14" t="s">
        <v>607</v>
      </c>
      <c r="C678" s="15" t="s">
        <v>77</v>
      </c>
      <c r="D678" s="15" t="s">
        <v>154</v>
      </c>
      <c r="E678" s="16" t="s">
        <v>177</v>
      </c>
      <c r="F678" s="16" t="s">
        <v>178</v>
      </c>
      <c r="G678" s="15">
        <v>7</v>
      </c>
      <c r="H678" s="14" t="s">
        <v>83</v>
      </c>
      <c r="I678" s="17" t="s">
        <v>179</v>
      </c>
      <c r="J678" s="15">
        <v>1</v>
      </c>
      <c r="K678" s="15">
        <v>0</v>
      </c>
      <c r="L678" s="15">
        <v>2</v>
      </c>
      <c r="M678" s="3">
        <f t="shared" si="62"/>
        <v>2</v>
      </c>
      <c r="N678" s="3">
        <f t="shared" si="64"/>
        <v>1</v>
      </c>
      <c r="O678" s="11" t="str">
        <f t="shared" si="63"/>
        <v>Rapčanová Silvie</v>
      </c>
      <c r="P678" s="3">
        <f t="shared" si="65"/>
        <v>3</v>
      </c>
      <c r="W678" s="34"/>
    </row>
    <row r="679" spans="1:23" x14ac:dyDescent="0.25">
      <c r="A679" s="13">
        <v>43050</v>
      </c>
      <c r="B679" s="14" t="s">
        <v>607</v>
      </c>
      <c r="C679" s="15" t="s">
        <v>77</v>
      </c>
      <c r="D679" s="15" t="s">
        <v>154</v>
      </c>
      <c r="E679" s="16" t="s">
        <v>177</v>
      </c>
      <c r="F679" s="16" t="s">
        <v>330</v>
      </c>
      <c r="G679" s="15">
        <v>7</v>
      </c>
      <c r="H679" s="14" t="s">
        <v>83</v>
      </c>
      <c r="I679" s="17" t="s">
        <v>331</v>
      </c>
      <c r="J679" s="15">
        <v>1</v>
      </c>
      <c r="K679" s="15">
        <v>0</v>
      </c>
      <c r="L679" s="15">
        <v>2</v>
      </c>
      <c r="M679" s="3">
        <f t="shared" si="62"/>
        <v>2</v>
      </c>
      <c r="N679" s="3">
        <f t="shared" si="64"/>
        <v>1</v>
      </c>
      <c r="O679" s="11" t="str">
        <f t="shared" si="63"/>
        <v>Rapčanová Alice</v>
      </c>
      <c r="P679" s="3">
        <f t="shared" si="65"/>
        <v>3</v>
      </c>
      <c r="W679" s="34"/>
    </row>
    <row r="680" spans="1:23" x14ac:dyDescent="0.25">
      <c r="A680" s="13">
        <v>43050</v>
      </c>
      <c r="B680" s="14" t="s">
        <v>607</v>
      </c>
      <c r="C680" s="15" t="s">
        <v>77</v>
      </c>
      <c r="D680" s="15" t="s">
        <v>154</v>
      </c>
      <c r="E680" s="16" t="s">
        <v>332</v>
      </c>
      <c r="F680" s="16" t="s">
        <v>229</v>
      </c>
      <c r="G680" s="15" t="s">
        <v>173</v>
      </c>
      <c r="H680" s="14" t="s">
        <v>83</v>
      </c>
      <c r="I680" s="17" t="s">
        <v>182</v>
      </c>
      <c r="J680" s="15">
        <v>0</v>
      </c>
      <c r="K680" s="15">
        <v>0</v>
      </c>
      <c r="L680" s="15">
        <v>2</v>
      </c>
      <c r="M680" s="3">
        <f t="shared" si="62"/>
        <v>0</v>
      </c>
      <c r="N680" s="3">
        <f t="shared" si="64"/>
        <v>0</v>
      </c>
      <c r="O680" s="11" t="str">
        <f t="shared" si="63"/>
        <v>Rodryčová Adéla</v>
      </c>
      <c r="P680" s="3">
        <f t="shared" si="65"/>
        <v>0</v>
      </c>
      <c r="W680" s="34"/>
    </row>
    <row r="681" spans="1:23" x14ac:dyDescent="0.25">
      <c r="A681" s="13">
        <v>43050</v>
      </c>
      <c r="B681" s="14" t="s">
        <v>607</v>
      </c>
      <c r="C681" s="15" t="s">
        <v>77</v>
      </c>
      <c r="D681" s="15" t="s">
        <v>154</v>
      </c>
      <c r="E681" s="16" t="s">
        <v>180</v>
      </c>
      <c r="F681" s="16" t="s">
        <v>181</v>
      </c>
      <c r="G681" s="15">
        <v>3</v>
      </c>
      <c r="H681" s="14" t="s">
        <v>83</v>
      </c>
      <c r="I681" s="17" t="s">
        <v>236</v>
      </c>
      <c r="J681" s="15">
        <v>5</v>
      </c>
      <c r="K681" s="15">
        <v>0</v>
      </c>
      <c r="L681" s="15">
        <v>1</v>
      </c>
      <c r="M681" s="3">
        <f t="shared" si="62"/>
        <v>5</v>
      </c>
      <c r="N681" s="3">
        <f t="shared" si="64"/>
        <v>5</v>
      </c>
      <c r="O681" s="11" t="str">
        <f t="shared" si="63"/>
        <v>Kuželová Dominika</v>
      </c>
      <c r="P681" s="3">
        <f t="shared" si="65"/>
        <v>10</v>
      </c>
      <c r="W681" s="34"/>
    </row>
    <row r="682" spans="1:23" x14ac:dyDescent="0.25">
      <c r="A682" s="13">
        <v>43050</v>
      </c>
      <c r="B682" s="14" t="s">
        <v>607</v>
      </c>
      <c r="C682" s="15" t="s">
        <v>77</v>
      </c>
      <c r="D682" s="15" t="s">
        <v>154</v>
      </c>
      <c r="E682" s="16" t="s">
        <v>333</v>
      </c>
      <c r="F682" s="16" t="s">
        <v>214</v>
      </c>
      <c r="G682" s="15">
        <v>2</v>
      </c>
      <c r="H682" s="14" t="s">
        <v>83</v>
      </c>
      <c r="I682" s="17" t="s">
        <v>236</v>
      </c>
      <c r="J682" s="15">
        <v>3</v>
      </c>
      <c r="K682" s="15">
        <v>0</v>
      </c>
      <c r="L682" s="15">
        <v>1</v>
      </c>
      <c r="M682" s="3">
        <f t="shared" si="62"/>
        <v>7</v>
      </c>
      <c r="N682" s="3">
        <f t="shared" si="64"/>
        <v>3</v>
      </c>
      <c r="O682" s="11" t="str">
        <f t="shared" si="63"/>
        <v>Mikendová Tereza</v>
      </c>
      <c r="P682" s="3">
        <f t="shared" si="65"/>
        <v>10</v>
      </c>
      <c r="W682" s="34"/>
    </row>
    <row r="683" spans="1:23" x14ac:dyDescent="0.25">
      <c r="A683" s="13">
        <v>43050</v>
      </c>
      <c r="B683" s="14" t="s">
        <v>607</v>
      </c>
      <c r="C683" s="15" t="s">
        <v>77</v>
      </c>
      <c r="D683" s="15" t="s">
        <v>154</v>
      </c>
      <c r="E683" s="16" t="s">
        <v>564</v>
      </c>
      <c r="F683" s="16" t="s">
        <v>565</v>
      </c>
      <c r="G683" s="15" t="s">
        <v>173</v>
      </c>
      <c r="H683" s="14" t="s">
        <v>83</v>
      </c>
      <c r="I683" s="17" t="s">
        <v>236</v>
      </c>
      <c r="J683" s="15">
        <v>0</v>
      </c>
      <c r="K683" s="15">
        <v>0</v>
      </c>
      <c r="L683" s="15">
        <v>2</v>
      </c>
      <c r="M683" s="3">
        <f t="shared" si="62"/>
        <v>0</v>
      </c>
      <c r="N683" s="3">
        <f t="shared" si="64"/>
        <v>0</v>
      </c>
      <c r="O683" s="11" t="str">
        <f t="shared" si="63"/>
        <v>Vavřínová Pavla</v>
      </c>
      <c r="P683" s="3">
        <f t="shared" si="65"/>
        <v>0</v>
      </c>
      <c r="W683" s="34"/>
    </row>
    <row r="684" spans="1:23" x14ac:dyDescent="0.25">
      <c r="A684" s="13">
        <v>43036</v>
      </c>
      <c r="B684" s="14" t="s">
        <v>608</v>
      </c>
      <c r="C684" s="15" t="s">
        <v>75</v>
      </c>
      <c r="D684" s="15" t="s">
        <v>154</v>
      </c>
      <c r="E684" s="16" t="s">
        <v>474</v>
      </c>
      <c r="F684" s="16" t="s">
        <v>475</v>
      </c>
      <c r="G684" s="15">
        <v>1</v>
      </c>
      <c r="H684" s="14" t="s">
        <v>131</v>
      </c>
      <c r="I684" s="17" t="s">
        <v>227</v>
      </c>
      <c r="J684" s="15">
        <v>2</v>
      </c>
      <c r="K684" s="15">
        <v>0</v>
      </c>
      <c r="L684" s="15">
        <v>0</v>
      </c>
      <c r="M684" s="3">
        <f t="shared" si="62"/>
        <v>20</v>
      </c>
      <c r="N684" s="3">
        <f t="shared" si="64"/>
        <v>2</v>
      </c>
      <c r="O684" s="11" t="str">
        <f t="shared" si="63"/>
        <v>Schöffer Radim</v>
      </c>
      <c r="P684" s="3">
        <f t="shared" si="65"/>
        <v>22</v>
      </c>
      <c r="W684" s="34"/>
    </row>
    <row r="685" spans="1:23" x14ac:dyDescent="0.25">
      <c r="A685" s="13">
        <v>43036</v>
      </c>
      <c r="B685" s="14" t="s">
        <v>608</v>
      </c>
      <c r="C685" s="15" t="s">
        <v>75</v>
      </c>
      <c r="D685" s="15" t="s">
        <v>154</v>
      </c>
      <c r="E685" s="16" t="s">
        <v>479</v>
      </c>
      <c r="F685" s="16" t="s">
        <v>203</v>
      </c>
      <c r="G685" s="15">
        <v>2</v>
      </c>
      <c r="H685" s="14" t="s">
        <v>131</v>
      </c>
      <c r="I685" s="17" t="s">
        <v>227</v>
      </c>
      <c r="J685" s="15">
        <v>1</v>
      </c>
      <c r="K685" s="15">
        <v>0</v>
      </c>
      <c r="L685" s="15">
        <v>1</v>
      </c>
      <c r="M685" s="3">
        <f t="shared" si="62"/>
        <v>15</v>
      </c>
      <c r="N685" s="3">
        <f t="shared" si="64"/>
        <v>1</v>
      </c>
      <c r="O685" s="11" t="str">
        <f t="shared" si="63"/>
        <v>Anděl Tomáš</v>
      </c>
      <c r="P685" s="3">
        <f t="shared" si="65"/>
        <v>16</v>
      </c>
      <c r="W685" s="34"/>
    </row>
    <row r="686" spans="1:23" x14ac:dyDescent="0.25">
      <c r="A686" s="13">
        <v>43036</v>
      </c>
      <c r="B686" s="14" t="s">
        <v>608</v>
      </c>
      <c r="C686" s="15" t="s">
        <v>75</v>
      </c>
      <c r="D686" s="15" t="s">
        <v>154</v>
      </c>
      <c r="E686" s="16" t="s">
        <v>478</v>
      </c>
      <c r="F686" s="16" t="s">
        <v>195</v>
      </c>
      <c r="G686" s="15">
        <v>1</v>
      </c>
      <c r="H686" s="14" t="s">
        <v>131</v>
      </c>
      <c r="I686" s="17" t="s">
        <v>241</v>
      </c>
      <c r="J686" s="15">
        <v>2</v>
      </c>
      <c r="K686" s="15">
        <v>0</v>
      </c>
      <c r="L686" s="15">
        <v>0</v>
      </c>
      <c r="M686" s="3">
        <f t="shared" si="62"/>
        <v>20</v>
      </c>
      <c r="N686" s="3">
        <f t="shared" si="64"/>
        <v>2</v>
      </c>
      <c r="O686" s="11" t="str">
        <f t="shared" si="63"/>
        <v>Černota Jiří</v>
      </c>
      <c r="P686" s="3">
        <f t="shared" si="65"/>
        <v>22</v>
      </c>
      <c r="W686" s="34"/>
    </row>
    <row r="687" spans="1:23" x14ac:dyDescent="0.25">
      <c r="A687" s="13">
        <v>42819</v>
      </c>
      <c r="B687" s="14" t="s">
        <v>452</v>
      </c>
      <c r="C687" s="15" t="s">
        <v>11</v>
      </c>
      <c r="D687" s="15" t="s">
        <v>154</v>
      </c>
      <c r="E687" s="16" t="s">
        <v>609</v>
      </c>
      <c r="F687" s="16" t="s">
        <v>195</v>
      </c>
      <c r="G687" s="15">
        <v>2</v>
      </c>
      <c r="H687" s="14" t="s">
        <v>12</v>
      </c>
      <c r="I687" s="17" t="s">
        <v>518</v>
      </c>
      <c r="J687" s="15">
        <v>1</v>
      </c>
      <c r="K687" s="15">
        <v>0</v>
      </c>
      <c r="L687" s="15">
        <v>1</v>
      </c>
      <c r="M687" s="3">
        <f t="shared" si="62"/>
        <v>3</v>
      </c>
      <c r="N687" s="3">
        <f t="shared" si="64"/>
        <v>1</v>
      </c>
      <c r="O687" s="11" t="str">
        <f t="shared" si="63"/>
        <v>Fojtík Jiří</v>
      </c>
      <c r="P687" s="3">
        <f t="shared" si="65"/>
        <v>4</v>
      </c>
      <c r="W687" s="34"/>
    </row>
    <row r="688" spans="1:23" x14ac:dyDescent="0.25">
      <c r="A688" s="13">
        <v>42819</v>
      </c>
      <c r="B688" s="14" t="s">
        <v>452</v>
      </c>
      <c r="C688" s="15" t="s">
        <v>11</v>
      </c>
      <c r="D688" s="15" t="s">
        <v>154</v>
      </c>
      <c r="E688" s="16" t="s">
        <v>519</v>
      </c>
      <c r="F688" s="16" t="s">
        <v>520</v>
      </c>
      <c r="G688" s="15">
        <v>2</v>
      </c>
      <c r="H688" s="14" t="s">
        <v>12</v>
      </c>
      <c r="I688" s="17" t="s">
        <v>610</v>
      </c>
      <c r="J688" s="15">
        <v>1</v>
      </c>
      <c r="K688" s="15">
        <v>0</v>
      </c>
      <c r="L688" s="15">
        <v>1</v>
      </c>
      <c r="M688" s="3">
        <f t="shared" si="62"/>
        <v>3</v>
      </c>
      <c r="N688" s="3">
        <f t="shared" si="64"/>
        <v>1</v>
      </c>
      <c r="O688" s="11" t="str">
        <f t="shared" si="63"/>
        <v>Kuluris Manolis</v>
      </c>
      <c r="P688" s="3">
        <f t="shared" si="65"/>
        <v>4</v>
      </c>
      <c r="W688" s="34"/>
    </row>
    <row r="689" spans="1:23" x14ac:dyDescent="0.25">
      <c r="A689" s="13">
        <v>42819</v>
      </c>
      <c r="B689" s="14" t="s">
        <v>452</v>
      </c>
      <c r="C689" s="15" t="s">
        <v>11</v>
      </c>
      <c r="D689" s="15" t="s">
        <v>154</v>
      </c>
      <c r="E689" s="16" t="s">
        <v>521</v>
      </c>
      <c r="F689" s="16" t="s">
        <v>211</v>
      </c>
      <c r="G689" s="15">
        <v>3</v>
      </c>
      <c r="H689" s="14" t="s">
        <v>12</v>
      </c>
      <c r="I689" s="17" t="s">
        <v>611</v>
      </c>
      <c r="J689" s="15">
        <v>0</v>
      </c>
      <c r="K689" s="15">
        <v>0</v>
      </c>
      <c r="L689" s="15">
        <v>2</v>
      </c>
      <c r="M689" s="3">
        <f t="shared" si="62"/>
        <v>2</v>
      </c>
      <c r="N689" s="3">
        <f t="shared" si="64"/>
        <v>0</v>
      </c>
      <c r="O689" s="11" t="str">
        <f t="shared" si="63"/>
        <v>Blahová Alexandra</v>
      </c>
      <c r="P689" s="3">
        <f t="shared" si="65"/>
        <v>2</v>
      </c>
      <c r="W689" s="34"/>
    </row>
    <row r="690" spans="1:23" x14ac:dyDescent="0.25">
      <c r="A690" s="13">
        <v>42819</v>
      </c>
      <c r="B690" s="14" t="s">
        <v>452</v>
      </c>
      <c r="C690" s="15" t="s">
        <v>11</v>
      </c>
      <c r="D690" s="15" t="s">
        <v>154</v>
      </c>
      <c r="E690" s="16" t="s">
        <v>522</v>
      </c>
      <c r="F690" s="16" t="s">
        <v>186</v>
      </c>
      <c r="G690" s="15">
        <v>4</v>
      </c>
      <c r="H690" s="14" t="s">
        <v>12</v>
      </c>
      <c r="I690" s="17" t="s">
        <v>163</v>
      </c>
      <c r="J690" s="15">
        <v>0</v>
      </c>
      <c r="K690" s="15">
        <v>0</v>
      </c>
      <c r="L690" s="15">
        <v>3</v>
      </c>
      <c r="M690" s="3">
        <f t="shared" si="62"/>
        <v>0</v>
      </c>
      <c r="N690" s="3">
        <f t="shared" si="64"/>
        <v>0</v>
      </c>
      <c r="O690" s="11" t="str">
        <f t="shared" si="63"/>
        <v>Zwilling Šimon</v>
      </c>
      <c r="P690" s="3">
        <f t="shared" si="65"/>
        <v>0</v>
      </c>
      <c r="W690" s="34"/>
    </row>
    <row r="691" spans="1:23" x14ac:dyDescent="0.25">
      <c r="A691" s="13">
        <v>42819</v>
      </c>
      <c r="B691" s="14" t="s">
        <v>452</v>
      </c>
      <c r="C691" s="15" t="s">
        <v>11</v>
      </c>
      <c r="D691" s="15" t="s">
        <v>154</v>
      </c>
      <c r="E691" s="16" t="s">
        <v>155</v>
      </c>
      <c r="F691" s="16" t="s">
        <v>156</v>
      </c>
      <c r="G691" s="15">
        <v>1</v>
      </c>
      <c r="H691" s="14" t="s">
        <v>12</v>
      </c>
      <c r="I691" s="17" t="s">
        <v>157</v>
      </c>
      <c r="J691" s="15">
        <v>2</v>
      </c>
      <c r="K691" s="15">
        <v>0</v>
      </c>
      <c r="L691" s="15">
        <v>0</v>
      </c>
      <c r="M691" s="3">
        <f t="shared" si="62"/>
        <v>4</v>
      </c>
      <c r="N691" s="3">
        <f t="shared" si="64"/>
        <v>2</v>
      </c>
      <c r="O691" s="11" t="str">
        <f t="shared" si="63"/>
        <v>Martináková Stela</v>
      </c>
      <c r="P691" s="3">
        <f t="shared" si="65"/>
        <v>6</v>
      </c>
      <c r="W691" s="34"/>
    </row>
    <row r="692" spans="1:23" x14ac:dyDescent="0.25">
      <c r="A692" s="13">
        <v>42819</v>
      </c>
      <c r="B692" s="14" t="s">
        <v>452</v>
      </c>
      <c r="C692" s="15" t="s">
        <v>11</v>
      </c>
      <c r="D692" s="15" t="s">
        <v>154</v>
      </c>
      <c r="E692" s="16" t="s">
        <v>415</v>
      </c>
      <c r="F692" s="16" t="s">
        <v>309</v>
      </c>
      <c r="G692" s="15">
        <v>1</v>
      </c>
      <c r="H692" s="14" t="s">
        <v>12</v>
      </c>
      <c r="I692" s="17" t="s">
        <v>331</v>
      </c>
      <c r="J692" s="15">
        <v>2</v>
      </c>
      <c r="K692" s="15">
        <v>0</v>
      </c>
      <c r="L692" s="15">
        <v>0</v>
      </c>
      <c r="M692" s="3">
        <f t="shared" si="62"/>
        <v>4</v>
      </c>
      <c r="N692" s="3">
        <f t="shared" si="64"/>
        <v>2</v>
      </c>
      <c r="O692" s="11" t="str">
        <f t="shared" si="63"/>
        <v>Kaszperová Kristýna</v>
      </c>
      <c r="P692" s="3">
        <f t="shared" si="65"/>
        <v>6</v>
      </c>
      <c r="W692" s="34"/>
    </row>
    <row r="693" spans="1:23" x14ac:dyDescent="0.25">
      <c r="A693" s="13">
        <v>42819</v>
      </c>
      <c r="B693" s="14" t="s">
        <v>452</v>
      </c>
      <c r="C693" s="15" t="s">
        <v>11</v>
      </c>
      <c r="D693" s="15" t="s">
        <v>154</v>
      </c>
      <c r="E693" s="16" t="s">
        <v>409</v>
      </c>
      <c r="F693" s="16" t="s">
        <v>159</v>
      </c>
      <c r="G693" s="15">
        <v>2</v>
      </c>
      <c r="H693" s="14" t="s">
        <v>12</v>
      </c>
      <c r="I693" s="17" t="s">
        <v>410</v>
      </c>
      <c r="J693" s="15">
        <v>1</v>
      </c>
      <c r="K693" s="15">
        <v>0</v>
      </c>
      <c r="L693" s="15">
        <v>1</v>
      </c>
      <c r="M693" s="3">
        <f t="shared" si="62"/>
        <v>3</v>
      </c>
      <c r="N693" s="3">
        <f t="shared" si="64"/>
        <v>1</v>
      </c>
      <c r="O693" s="11" t="str">
        <f t="shared" si="63"/>
        <v>Ciora Jakub</v>
      </c>
      <c r="P693" s="3">
        <f t="shared" si="65"/>
        <v>4</v>
      </c>
      <c r="W693" s="34"/>
    </row>
    <row r="694" spans="1:23" x14ac:dyDescent="0.25">
      <c r="A694" s="13">
        <v>42819</v>
      </c>
      <c r="B694" s="14" t="s">
        <v>452</v>
      </c>
      <c r="C694" s="15" t="s">
        <v>11</v>
      </c>
      <c r="D694" s="15" t="s">
        <v>154</v>
      </c>
      <c r="E694" s="16" t="s">
        <v>170</v>
      </c>
      <c r="F694" s="16" t="s">
        <v>201</v>
      </c>
      <c r="G694" s="15">
        <v>1</v>
      </c>
      <c r="H694" s="14" t="s">
        <v>12</v>
      </c>
      <c r="I694" s="17" t="s">
        <v>179</v>
      </c>
      <c r="J694" s="15">
        <v>3</v>
      </c>
      <c r="K694" s="15">
        <v>0</v>
      </c>
      <c r="L694" s="15">
        <v>0</v>
      </c>
      <c r="M694" s="3">
        <f t="shared" si="62"/>
        <v>4</v>
      </c>
      <c r="N694" s="3">
        <f t="shared" si="64"/>
        <v>3</v>
      </c>
      <c r="O694" s="11" t="str">
        <f t="shared" si="63"/>
        <v>Huvar Matyáš</v>
      </c>
      <c r="P694" s="3">
        <f t="shared" si="65"/>
        <v>7</v>
      </c>
      <c r="W694" s="34"/>
    </row>
    <row r="695" spans="1:23" x14ac:dyDescent="0.25">
      <c r="A695" s="13">
        <v>42819</v>
      </c>
      <c r="B695" s="14" t="s">
        <v>452</v>
      </c>
      <c r="C695" s="15" t="s">
        <v>11</v>
      </c>
      <c r="D695" s="15" t="s">
        <v>154</v>
      </c>
      <c r="E695" s="16" t="s">
        <v>517</v>
      </c>
      <c r="F695" s="16" t="s">
        <v>203</v>
      </c>
      <c r="G695" s="15">
        <v>4</v>
      </c>
      <c r="H695" s="14" t="s">
        <v>12</v>
      </c>
      <c r="I695" s="17" t="s">
        <v>518</v>
      </c>
      <c r="J695" s="15">
        <v>1</v>
      </c>
      <c r="K695" s="15">
        <v>0</v>
      </c>
      <c r="L695" s="15">
        <v>3</v>
      </c>
      <c r="M695" s="3">
        <f t="shared" si="62"/>
        <v>0</v>
      </c>
      <c r="N695" s="3">
        <f t="shared" si="64"/>
        <v>1</v>
      </c>
      <c r="O695" s="11" t="str">
        <f t="shared" si="63"/>
        <v>Mařec Tomáš</v>
      </c>
      <c r="P695" s="3">
        <f t="shared" si="65"/>
        <v>1</v>
      </c>
      <c r="W695" s="34"/>
    </row>
    <row r="696" spans="1:23" x14ac:dyDescent="0.25">
      <c r="A696" s="13">
        <v>42819</v>
      </c>
      <c r="B696" s="14" t="s">
        <v>452</v>
      </c>
      <c r="C696" s="15" t="s">
        <v>11</v>
      </c>
      <c r="D696" s="15" t="s">
        <v>154</v>
      </c>
      <c r="E696" s="16" t="s">
        <v>402</v>
      </c>
      <c r="F696" s="16" t="s">
        <v>162</v>
      </c>
      <c r="G696" s="15">
        <v>3</v>
      </c>
      <c r="H696" s="14" t="s">
        <v>12</v>
      </c>
      <c r="I696" s="17" t="s">
        <v>513</v>
      </c>
      <c r="J696" s="15">
        <v>1</v>
      </c>
      <c r="K696" s="15">
        <v>0</v>
      </c>
      <c r="L696" s="15">
        <v>2</v>
      </c>
      <c r="M696" s="3">
        <f t="shared" si="62"/>
        <v>2</v>
      </c>
      <c r="N696" s="3">
        <f t="shared" si="64"/>
        <v>1</v>
      </c>
      <c r="O696" s="11" t="str">
        <f t="shared" si="63"/>
        <v>Dryšl Adam</v>
      </c>
      <c r="P696" s="3">
        <f t="shared" si="65"/>
        <v>3</v>
      </c>
      <c r="W696" s="34"/>
    </row>
    <row r="697" spans="1:23" x14ac:dyDescent="0.25">
      <c r="A697" s="13">
        <v>42819</v>
      </c>
      <c r="B697" s="14" t="s">
        <v>452</v>
      </c>
      <c r="C697" s="15" t="s">
        <v>11</v>
      </c>
      <c r="D697" s="15" t="s">
        <v>154</v>
      </c>
      <c r="E697" s="16" t="s">
        <v>511</v>
      </c>
      <c r="F697" s="16" t="s">
        <v>512</v>
      </c>
      <c r="G697" s="15">
        <v>1</v>
      </c>
      <c r="H697" s="14" t="s">
        <v>12</v>
      </c>
      <c r="I697" s="17" t="s">
        <v>166</v>
      </c>
      <c r="J697" s="15">
        <v>2</v>
      </c>
      <c r="K697" s="15">
        <v>0</v>
      </c>
      <c r="L697" s="15">
        <v>0</v>
      </c>
      <c r="M697" s="3">
        <f t="shared" si="62"/>
        <v>4</v>
      </c>
      <c r="N697" s="3">
        <f t="shared" si="64"/>
        <v>2</v>
      </c>
      <c r="O697" s="11" t="str">
        <f t="shared" si="63"/>
        <v>Kocmanová Lucie</v>
      </c>
      <c r="P697" s="3">
        <f t="shared" si="65"/>
        <v>6</v>
      </c>
      <c r="W697" s="34"/>
    </row>
    <row r="698" spans="1:23" x14ac:dyDescent="0.25">
      <c r="A698" s="13">
        <v>42819</v>
      </c>
      <c r="B698" s="14" t="s">
        <v>452</v>
      </c>
      <c r="C698" s="15" t="s">
        <v>11</v>
      </c>
      <c r="D698" s="15" t="s">
        <v>154</v>
      </c>
      <c r="E698" s="16" t="s">
        <v>164</v>
      </c>
      <c r="F698" s="16" t="s">
        <v>165</v>
      </c>
      <c r="G698" s="15">
        <v>1</v>
      </c>
      <c r="H698" s="14" t="s">
        <v>12</v>
      </c>
      <c r="I698" s="17" t="s">
        <v>513</v>
      </c>
      <c r="J698" s="15">
        <v>3</v>
      </c>
      <c r="K698" s="15">
        <v>0</v>
      </c>
      <c r="L698" s="15">
        <v>0</v>
      </c>
      <c r="M698" s="3">
        <f t="shared" si="62"/>
        <v>4</v>
      </c>
      <c r="N698" s="3">
        <f t="shared" si="64"/>
        <v>3</v>
      </c>
      <c r="O698" s="11" t="str">
        <f t="shared" si="63"/>
        <v>Seibert Marian</v>
      </c>
      <c r="P698" s="3">
        <f t="shared" si="65"/>
        <v>7</v>
      </c>
      <c r="W698" s="34"/>
    </row>
    <row r="699" spans="1:23" x14ac:dyDescent="0.25">
      <c r="A699" s="13">
        <v>42819</v>
      </c>
      <c r="B699" s="14" t="s">
        <v>452</v>
      </c>
      <c r="C699" s="15" t="s">
        <v>11</v>
      </c>
      <c r="D699" s="15" t="s">
        <v>154</v>
      </c>
      <c r="E699" s="16" t="s">
        <v>414</v>
      </c>
      <c r="F699" s="16" t="s">
        <v>162</v>
      </c>
      <c r="G699" s="15">
        <v>2</v>
      </c>
      <c r="H699" s="14" t="s">
        <v>12</v>
      </c>
      <c r="I699" s="17" t="s">
        <v>174</v>
      </c>
      <c r="J699" s="15">
        <v>3</v>
      </c>
      <c r="K699" s="15">
        <v>0</v>
      </c>
      <c r="L699" s="15">
        <v>1</v>
      </c>
      <c r="M699" s="3">
        <f t="shared" si="62"/>
        <v>3</v>
      </c>
      <c r="N699" s="3">
        <f t="shared" si="64"/>
        <v>3</v>
      </c>
      <c r="O699" s="11" t="str">
        <f t="shared" si="63"/>
        <v>Kulhánek Adam</v>
      </c>
      <c r="P699" s="3">
        <f t="shared" si="65"/>
        <v>6</v>
      </c>
      <c r="W699" s="34"/>
    </row>
    <row r="700" spans="1:23" x14ac:dyDescent="0.25">
      <c r="A700" s="13">
        <v>42819</v>
      </c>
      <c r="B700" s="14" t="s">
        <v>452</v>
      </c>
      <c r="C700" s="15" t="s">
        <v>11</v>
      </c>
      <c r="D700" s="15" t="s">
        <v>154</v>
      </c>
      <c r="E700" s="16" t="s">
        <v>334</v>
      </c>
      <c r="F700" s="16" t="s">
        <v>168</v>
      </c>
      <c r="G700" s="15">
        <v>3</v>
      </c>
      <c r="H700" s="14" t="s">
        <v>14</v>
      </c>
      <c r="I700" s="17" t="s">
        <v>157</v>
      </c>
      <c r="J700" s="15">
        <v>1</v>
      </c>
      <c r="K700" s="15">
        <v>0</v>
      </c>
      <c r="L700" s="15">
        <v>2</v>
      </c>
      <c r="M700" s="3">
        <f t="shared" si="62"/>
        <v>2</v>
      </c>
      <c r="N700" s="3">
        <f t="shared" si="64"/>
        <v>1</v>
      </c>
      <c r="O700" s="11" t="str">
        <f t="shared" si="63"/>
        <v>Buranyč Filip</v>
      </c>
      <c r="P700" s="3">
        <f t="shared" si="65"/>
        <v>3</v>
      </c>
      <c r="W700" s="34"/>
    </row>
    <row r="701" spans="1:23" x14ac:dyDescent="0.25">
      <c r="A701" s="13">
        <v>42819</v>
      </c>
      <c r="B701" s="14" t="s">
        <v>452</v>
      </c>
      <c r="C701" s="15" t="s">
        <v>11</v>
      </c>
      <c r="D701" s="15" t="s">
        <v>154</v>
      </c>
      <c r="E701" s="16" t="s">
        <v>167</v>
      </c>
      <c r="F701" s="16" t="s">
        <v>168</v>
      </c>
      <c r="G701" s="15">
        <v>2</v>
      </c>
      <c r="H701" s="14" t="s">
        <v>14</v>
      </c>
      <c r="I701" s="17" t="s">
        <v>169</v>
      </c>
      <c r="J701" s="15">
        <v>3</v>
      </c>
      <c r="K701" s="15">
        <v>0</v>
      </c>
      <c r="L701" s="15">
        <v>1</v>
      </c>
      <c r="M701" s="3">
        <f t="shared" si="62"/>
        <v>3</v>
      </c>
      <c r="N701" s="3">
        <f t="shared" si="64"/>
        <v>3</v>
      </c>
      <c r="O701" s="11" t="str">
        <f t="shared" si="63"/>
        <v>Čebík Filip</v>
      </c>
      <c r="P701" s="3">
        <f t="shared" si="65"/>
        <v>6</v>
      </c>
      <c r="W701" s="34"/>
    </row>
    <row r="702" spans="1:23" x14ac:dyDescent="0.25">
      <c r="A702" s="13">
        <v>42819</v>
      </c>
      <c r="B702" s="14" t="s">
        <v>452</v>
      </c>
      <c r="C702" s="15" t="s">
        <v>11</v>
      </c>
      <c r="D702" s="15" t="s">
        <v>154</v>
      </c>
      <c r="E702" s="16" t="s">
        <v>335</v>
      </c>
      <c r="F702" s="16" t="s">
        <v>159</v>
      </c>
      <c r="G702" s="15" t="s">
        <v>173</v>
      </c>
      <c r="H702" s="14" t="s">
        <v>14</v>
      </c>
      <c r="I702" s="17" t="s">
        <v>163</v>
      </c>
      <c r="J702" s="15">
        <v>0</v>
      </c>
      <c r="K702" s="15">
        <v>0</v>
      </c>
      <c r="L702" s="15">
        <v>2</v>
      </c>
      <c r="M702" s="3">
        <f t="shared" si="62"/>
        <v>0</v>
      </c>
      <c r="N702" s="3">
        <f t="shared" si="64"/>
        <v>0</v>
      </c>
      <c r="O702" s="11" t="str">
        <f t="shared" si="63"/>
        <v>Matušek Jakub</v>
      </c>
      <c r="P702" s="3">
        <f t="shared" si="65"/>
        <v>0</v>
      </c>
      <c r="W702" s="34"/>
    </row>
    <row r="703" spans="1:23" x14ac:dyDescent="0.25">
      <c r="A703" s="13">
        <v>42819</v>
      </c>
      <c r="B703" s="14" t="s">
        <v>452</v>
      </c>
      <c r="C703" s="15" t="s">
        <v>11</v>
      </c>
      <c r="D703" s="15" t="s">
        <v>154</v>
      </c>
      <c r="E703" s="16" t="s">
        <v>349</v>
      </c>
      <c r="F703" s="16" t="s">
        <v>195</v>
      </c>
      <c r="G703" s="15"/>
      <c r="H703" s="14" t="s">
        <v>14</v>
      </c>
      <c r="I703" s="17" t="s">
        <v>176</v>
      </c>
      <c r="J703" s="15"/>
      <c r="K703" s="15"/>
      <c r="L703" s="15"/>
      <c r="M703" s="3">
        <f t="shared" si="62"/>
        <v>0</v>
      </c>
      <c r="N703" s="3">
        <f t="shared" si="64"/>
        <v>0</v>
      </c>
      <c r="O703" s="11" t="str">
        <f t="shared" si="63"/>
        <v>Čech Jiří</v>
      </c>
      <c r="P703" s="3">
        <f t="shared" si="65"/>
        <v>0</v>
      </c>
      <c r="W703" s="34"/>
    </row>
    <row r="704" spans="1:23" x14ac:dyDescent="0.25">
      <c r="A704" s="13">
        <v>42819</v>
      </c>
      <c r="B704" s="14" t="s">
        <v>452</v>
      </c>
      <c r="C704" s="15" t="s">
        <v>11</v>
      </c>
      <c r="D704" s="15" t="s">
        <v>154</v>
      </c>
      <c r="E704" s="16" t="s">
        <v>338</v>
      </c>
      <c r="F704" s="16" t="s">
        <v>339</v>
      </c>
      <c r="G704" s="15">
        <v>3</v>
      </c>
      <c r="H704" s="14" t="s">
        <v>14</v>
      </c>
      <c r="I704" s="17" t="s">
        <v>174</v>
      </c>
      <c r="J704" s="15">
        <v>1</v>
      </c>
      <c r="K704" s="15">
        <v>0</v>
      </c>
      <c r="L704" s="15">
        <v>2</v>
      </c>
      <c r="M704" s="3">
        <f t="shared" si="62"/>
        <v>2</v>
      </c>
      <c r="N704" s="3">
        <f t="shared" si="64"/>
        <v>1</v>
      </c>
      <c r="O704" s="11" t="str">
        <f t="shared" si="63"/>
        <v>Končítek Kryštof</v>
      </c>
      <c r="P704" s="3">
        <f t="shared" si="65"/>
        <v>3</v>
      </c>
      <c r="W704" s="34"/>
    </row>
    <row r="705" spans="1:23" x14ac:dyDescent="0.25">
      <c r="A705" s="13">
        <v>42819</v>
      </c>
      <c r="B705" s="14" t="s">
        <v>452</v>
      </c>
      <c r="C705" s="15" t="s">
        <v>11</v>
      </c>
      <c r="D705" s="15" t="s">
        <v>154</v>
      </c>
      <c r="E705" s="16" t="s">
        <v>190</v>
      </c>
      <c r="F705" s="16" t="s">
        <v>193</v>
      </c>
      <c r="G705" s="15">
        <v>3</v>
      </c>
      <c r="H705" s="14" t="s">
        <v>14</v>
      </c>
      <c r="I705" s="17" t="s">
        <v>174</v>
      </c>
      <c r="J705" s="15">
        <v>1</v>
      </c>
      <c r="K705" s="15">
        <v>0</v>
      </c>
      <c r="L705" s="15">
        <v>2</v>
      </c>
      <c r="M705" s="3">
        <f t="shared" si="62"/>
        <v>2</v>
      </c>
      <c r="N705" s="3">
        <f t="shared" si="64"/>
        <v>1</v>
      </c>
      <c r="O705" s="11" t="str">
        <f t="shared" si="63"/>
        <v>Kolář Vojtěch</v>
      </c>
      <c r="P705" s="3">
        <f t="shared" si="65"/>
        <v>3</v>
      </c>
      <c r="W705" s="34"/>
    </row>
    <row r="706" spans="1:23" x14ac:dyDescent="0.25">
      <c r="A706" s="13">
        <v>42819</v>
      </c>
      <c r="B706" s="14" t="s">
        <v>452</v>
      </c>
      <c r="C706" s="15" t="s">
        <v>11</v>
      </c>
      <c r="D706" s="15" t="s">
        <v>154</v>
      </c>
      <c r="E706" s="16" t="s">
        <v>346</v>
      </c>
      <c r="F706" s="16" t="s">
        <v>347</v>
      </c>
      <c r="G706" s="15">
        <v>3</v>
      </c>
      <c r="H706" s="14" t="s">
        <v>14</v>
      </c>
      <c r="I706" s="17" t="s">
        <v>176</v>
      </c>
      <c r="J706" s="15">
        <v>1</v>
      </c>
      <c r="K706" s="15">
        <v>0</v>
      </c>
      <c r="L706" s="15">
        <v>2</v>
      </c>
      <c r="M706" s="3">
        <f t="shared" ref="M706:M769" si="66">IF(ISNA(VLOOKUP(C706&amp;G706,$V$3:$W$92,2,FALSE)),0,VLOOKUP(C706&amp;G706,$V$3:$W$92,2,FALSE))</f>
        <v>2</v>
      </c>
      <c r="N706" s="3">
        <f t="shared" si="64"/>
        <v>1</v>
      </c>
      <c r="O706" s="11" t="str">
        <f t="shared" ref="O706:O769" si="67">E706&amp;" "&amp;F706</f>
        <v>Hegner Leoš</v>
      </c>
      <c r="P706" s="3">
        <f t="shared" si="65"/>
        <v>3</v>
      </c>
      <c r="W706" s="34"/>
    </row>
    <row r="707" spans="1:23" x14ac:dyDescent="0.25">
      <c r="A707" s="13">
        <v>42819</v>
      </c>
      <c r="B707" s="14" t="s">
        <v>452</v>
      </c>
      <c r="C707" s="15" t="s">
        <v>11</v>
      </c>
      <c r="D707" s="15" t="s">
        <v>154</v>
      </c>
      <c r="E707" s="16" t="s">
        <v>171</v>
      </c>
      <c r="F707" s="16" t="s">
        <v>172</v>
      </c>
      <c r="G707" s="15" t="s">
        <v>173</v>
      </c>
      <c r="H707" s="14" t="s">
        <v>14</v>
      </c>
      <c r="I707" s="17" t="s">
        <v>163</v>
      </c>
      <c r="J707" s="15">
        <v>2</v>
      </c>
      <c r="K707" s="15">
        <v>0</v>
      </c>
      <c r="L707" s="15">
        <v>1</v>
      </c>
      <c r="M707" s="3">
        <f t="shared" si="66"/>
        <v>0</v>
      </c>
      <c r="N707" s="3">
        <f t="shared" ref="N707:N770" si="68">IF(D707="d",SUM(J707*2,K707),J707)</f>
        <v>2</v>
      </c>
      <c r="O707" s="11" t="str">
        <f t="shared" si="67"/>
        <v>Meixner Michal</v>
      </c>
      <c r="P707" s="3">
        <f t="shared" ref="P707:P770" si="69">SUM(M707,N707)</f>
        <v>2</v>
      </c>
      <c r="W707" s="34"/>
    </row>
    <row r="708" spans="1:23" x14ac:dyDescent="0.25">
      <c r="A708" s="13">
        <v>42819</v>
      </c>
      <c r="B708" s="14" t="s">
        <v>452</v>
      </c>
      <c r="C708" s="15" t="s">
        <v>11</v>
      </c>
      <c r="D708" s="15" t="s">
        <v>154</v>
      </c>
      <c r="E708" s="16" t="s">
        <v>332</v>
      </c>
      <c r="F708" s="16" t="s">
        <v>229</v>
      </c>
      <c r="G708" s="15">
        <v>1</v>
      </c>
      <c r="H708" s="14" t="s">
        <v>83</v>
      </c>
      <c r="I708" s="17" t="s">
        <v>215</v>
      </c>
      <c r="J708" s="15">
        <v>2</v>
      </c>
      <c r="K708" s="15">
        <v>0</v>
      </c>
      <c r="L708" s="15">
        <v>0</v>
      </c>
      <c r="M708" s="3">
        <f t="shared" si="66"/>
        <v>4</v>
      </c>
      <c r="N708" s="3">
        <f t="shared" si="68"/>
        <v>2</v>
      </c>
      <c r="O708" s="11" t="str">
        <f t="shared" si="67"/>
        <v>Rodryčová Adéla</v>
      </c>
      <c r="P708" s="3">
        <f t="shared" si="69"/>
        <v>6</v>
      </c>
      <c r="W708" s="34"/>
    </row>
    <row r="709" spans="1:23" x14ac:dyDescent="0.25">
      <c r="A709" s="13">
        <v>42819</v>
      </c>
      <c r="B709" s="14" t="s">
        <v>452</v>
      </c>
      <c r="C709" s="15" t="s">
        <v>11</v>
      </c>
      <c r="D709" s="15" t="s">
        <v>154</v>
      </c>
      <c r="E709" s="16" t="s">
        <v>170</v>
      </c>
      <c r="F709" s="16" t="s">
        <v>159</v>
      </c>
      <c r="G709" s="15">
        <v>1</v>
      </c>
      <c r="H709" s="14" t="s">
        <v>14</v>
      </c>
      <c r="I709" s="17" t="s">
        <v>169</v>
      </c>
      <c r="J709" s="15">
        <v>4</v>
      </c>
      <c r="K709" s="15">
        <v>0</v>
      </c>
      <c r="L709" s="15">
        <v>0</v>
      </c>
      <c r="M709" s="3">
        <f t="shared" si="66"/>
        <v>4</v>
      </c>
      <c r="N709" s="3">
        <f t="shared" si="68"/>
        <v>4</v>
      </c>
      <c r="O709" s="11" t="str">
        <f t="shared" si="67"/>
        <v>Huvar Jakub</v>
      </c>
      <c r="P709" s="3">
        <f t="shared" si="69"/>
        <v>8</v>
      </c>
      <c r="W709" s="34"/>
    </row>
    <row r="710" spans="1:23" x14ac:dyDescent="0.25">
      <c r="A710" s="13">
        <v>42819</v>
      </c>
      <c r="B710" s="14" t="s">
        <v>452</v>
      </c>
      <c r="C710" s="15" t="s">
        <v>11</v>
      </c>
      <c r="D710" s="15" t="s">
        <v>154</v>
      </c>
      <c r="E710" s="16" t="s">
        <v>612</v>
      </c>
      <c r="F710" s="16" t="s">
        <v>345</v>
      </c>
      <c r="G710" s="15" t="s">
        <v>173</v>
      </c>
      <c r="H710" s="14" t="s">
        <v>14</v>
      </c>
      <c r="I710" s="17" t="s">
        <v>174</v>
      </c>
      <c r="J710" s="15">
        <v>0</v>
      </c>
      <c r="K710" s="15">
        <v>0</v>
      </c>
      <c r="L710" s="15">
        <v>2</v>
      </c>
      <c r="M710" s="3">
        <f t="shared" si="66"/>
        <v>0</v>
      </c>
      <c r="N710" s="3">
        <f t="shared" si="68"/>
        <v>0</v>
      </c>
      <c r="O710" s="11" t="str">
        <f t="shared" si="67"/>
        <v>Poštůlka Petr</v>
      </c>
      <c r="P710" s="3">
        <f t="shared" si="69"/>
        <v>0</v>
      </c>
      <c r="W710" s="34"/>
    </row>
    <row r="711" spans="1:23" x14ac:dyDescent="0.25">
      <c r="A711" s="13">
        <v>43036</v>
      </c>
      <c r="B711" s="14" t="s">
        <v>616</v>
      </c>
      <c r="C711" s="15" t="s">
        <v>87</v>
      </c>
      <c r="D711" s="15" t="s">
        <v>154</v>
      </c>
      <c r="E711" s="16" t="s">
        <v>308</v>
      </c>
      <c r="F711" s="16" t="s">
        <v>309</v>
      </c>
      <c r="G711" s="15">
        <v>3</v>
      </c>
      <c r="H711" s="14" t="s">
        <v>86</v>
      </c>
      <c r="I711" s="17" t="s">
        <v>324</v>
      </c>
      <c r="J711" s="15">
        <v>0</v>
      </c>
      <c r="K711" s="15">
        <v>0</v>
      </c>
      <c r="L711" s="15">
        <v>2</v>
      </c>
      <c r="M711" s="3">
        <f t="shared" si="66"/>
        <v>5</v>
      </c>
      <c r="N711" s="3">
        <f t="shared" si="68"/>
        <v>0</v>
      </c>
      <c r="O711" s="11" t="str">
        <f t="shared" si="67"/>
        <v>Polášková Kristýna</v>
      </c>
      <c r="P711" s="3">
        <f t="shared" si="69"/>
        <v>5</v>
      </c>
      <c r="W711" s="34"/>
    </row>
    <row r="712" spans="1:23" x14ac:dyDescent="0.25">
      <c r="A712" s="13">
        <v>43036</v>
      </c>
      <c r="B712" s="14" t="s">
        <v>616</v>
      </c>
      <c r="C712" s="15" t="s">
        <v>87</v>
      </c>
      <c r="D712" s="15" t="s">
        <v>154</v>
      </c>
      <c r="E712" s="16" t="s">
        <v>228</v>
      </c>
      <c r="F712" s="16" t="s">
        <v>229</v>
      </c>
      <c r="G712" s="15">
        <v>2</v>
      </c>
      <c r="H712" s="14" t="s">
        <v>86</v>
      </c>
      <c r="I712" s="17" t="s">
        <v>230</v>
      </c>
      <c r="J712" s="15">
        <v>1</v>
      </c>
      <c r="K712" s="15">
        <v>0</v>
      </c>
      <c r="L712" s="15">
        <v>1</v>
      </c>
      <c r="M712" s="3">
        <f t="shared" si="66"/>
        <v>7</v>
      </c>
      <c r="N712" s="3">
        <f t="shared" si="68"/>
        <v>1</v>
      </c>
      <c r="O712" s="11" t="str">
        <f t="shared" si="67"/>
        <v>Martínková Adéla</v>
      </c>
      <c r="P712" s="3">
        <f t="shared" si="69"/>
        <v>8</v>
      </c>
      <c r="W712" s="34"/>
    </row>
    <row r="713" spans="1:23" x14ac:dyDescent="0.25">
      <c r="A713" s="13">
        <v>43036</v>
      </c>
      <c r="B713" s="14" t="s">
        <v>616</v>
      </c>
      <c r="C713" s="15" t="s">
        <v>87</v>
      </c>
      <c r="D713" s="15" t="s">
        <v>154</v>
      </c>
      <c r="E713" s="16" t="s">
        <v>242</v>
      </c>
      <c r="F713" s="16" t="s">
        <v>197</v>
      </c>
      <c r="G713" s="15">
        <v>5</v>
      </c>
      <c r="H713" s="14" t="s">
        <v>82</v>
      </c>
      <c r="I713" s="17" t="s">
        <v>241</v>
      </c>
      <c r="J713" s="15">
        <v>2</v>
      </c>
      <c r="K713" s="15">
        <v>0</v>
      </c>
      <c r="L713" s="15">
        <v>2</v>
      </c>
      <c r="M713" s="3">
        <f t="shared" si="66"/>
        <v>3</v>
      </c>
      <c r="N713" s="3">
        <f t="shared" si="68"/>
        <v>2</v>
      </c>
      <c r="O713" s="11" t="str">
        <f t="shared" si="67"/>
        <v>Silvestr Matěj</v>
      </c>
      <c r="P713" s="3">
        <f t="shared" si="69"/>
        <v>5</v>
      </c>
      <c r="W713" s="34"/>
    </row>
    <row r="714" spans="1:23" x14ac:dyDescent="0.25">
      <c r="A714" s="13">
        <v>43036</v>
      </c>
      <c r="B714" s="14" t="s">
        <v>616</v>
      </c>
      <c r="C714" s="15" t="s">
        <v>87</v>
      </c>
      <c r="D714" s="15" t="s">
        <v>154</v>
      </c>
      <c r="E714" s="16" t="s">
        <v>223</v>
      </c>
      <c r="F714" s="16" t="s">
        <v>203</v>
      </c>
      <c r="G714" s="15">
        <v>7</v>
      </c>
      <c r="H714" s="14" t="s">
        <v>82</v>
      </c>
      <c r="I714" s="17" t="s">
        <v>224</v>
      </c>
      <c r="J714" s="15">
        <v>1</v>
      </c>
      <c r="K714" s="15">
        <v>0</v>
      </c>
      <c r="L714" s="15">
        <v>2</v>
      </c>
      <c r="M714" s="3">
        <f t="shared" si="66"/>
        <v>2</v>
      </c>
      <c r="N714" s="3">
        <f t="shared" si="68"/>
        <v>1</v>
      </c>
      <c r="O714" s="11" t="str">
        <f t="shared" si="67"/>
        <v>Pustějovský Tomáš</v>
      </c>
      <c r="P714" s="3">
        <f t="shared" si="69"/>
        <v>3</v>
      </c>
      <c r="W714" s="34"/>
    </row>
    <row r="715" spans="1:23" x14ac:dyDescent="0.25">
      <c r="A715" s="13">
        <v>43064</v>
      </c>
      <c r="B715" s="14" t="s">
        <v>617</v>
      </c>
      <c r="C715" s="15" t="s">
        <v>97</v>
      </c>
      <c r="D715" s="15" t="s">
        <v>250</v>
      </c>
      <c r="E715" s="16" t="s">
        <v>242</v>
      </c>
      <c r="F715" s="16" t="s">
        <v>197</v>
      </c>
      <c r="G715" s="15">
        <v>3</v>
      </c>
      <c r="H715" s="14" t="s">
        <v>16</v>
      </c>
      <c r="I715" s="17" t="s">
        <v>241</v>
      </c>
      <c r="J715" s="15">
        <v>4</v>
      </c>
      <c r="K715" s="15">
        <v>0</v>
      </c>
      <c r="L715" s="15">
        <v>0</v>
      </c>
      <c r="M715" s="3">
        <f t="shared" si="66"/>
        <v>10</v>
      </c>
      <c r="N715" s="3">
        <f t="shared" si="68"/>
        <v>8</v>
      </c>
      <c r="O715" s="11" t="str">
        <f t="shared" si="67"/>
        <v>Silvestr Matěj</v>
      </c>
      <c r="P715" s="3">
        <f t="shared" si="69"/>
        <v>18</v>
      </c>
      <c r="W715" s="34"/>
    </row>
    <row r="716" spans="1:23" x14ac:dyDescent="0.25">
      <c r="A716" s="13">
        <v>43064</v>
      </c>
      <c r="B716" s="14" t="s">
        <v>617</v>
      </c>
      <c r="C716" s="15" t="s">
        <v>97</v>
      </c>
      <c r="D716" s="15" t="s">
        <v>250</v>
      </c>
      <c r="E716" s="16" t="s">
        <v>240</v>
      </c>
      <c r="F716" s="16" t="s">
        <v>222</v>
      </c>
      <c r="G716" s="15">
        <v>3</v>
      </c>
      <c r="H716" s="14" t="s">
        <v>16</v>
      </c>
      <c r="I716" s="17" t="s">
        <v>241</v>
      </c>
      <c r="J716" s="15">
        <v>3</v>
      </c>
      <c r="K716" s="15">
        <v>0</v>
      </c>
      <c r="L716" s="15">
        <v>1</v>
      </c>
      <c r="M716" s="3">
        <f t="shared" si="66"/>
        <v>10</v>
      </c>
      <c r="N716" s="3">
        <f t="shared" si="68"/>
        <v>6</v>
      </c>
      <c r="O716" s="11" t="str">
        <f t="shared" si="67"/>
        <v>Chlopčík Ondřej</v>
      </c>
      <c r="P716" s="3">
        <f t="shared" si="69"/>
        <v>16</v>
      </c>
      <c r="W716" s="34"/>
    </row>
    <row r="717" spans="1:23" x14ac:dyDescent="0.25">
      <c r="A717" s="13">
        <v>43064</v>
      </c>
      <c r="B717" s="14" t="s">
        <v>617</v>
      </c>
      <c r="C717" s="15" t="s">
        <v>97</v>
      </c>
      <c r="D717" s="15" t="s">
        <v>250</v>
      </c>
      <c r="E717" s="16" t="s">
        <v>239</v>
      </c>
      <c r="F717" s="16" t="s">
        <v>191</v>
      </c>
      <c r="G717" s="15">
        <v>3</v>
      </c>
      <c r="H717" s="14" t="s">
        <v>16</v>
      </c>
      <c r="I717" s="17" t="s">
        <v>618</v>
      </c>
      <c r="J717" s="15">
        <v>3</v>
      </c>
      <c r="K717" s="15">
        <v>0</v>
      </c>
      <c r="L717" s="15">
        <v>2</v>
      </c>
      <c r="M717" s="3">
        <f t="shared" si="66"/>
        <v>10</v>
      </c>
      <c r="N717" s="3">
        <f t="shared" si="68"/>
        <v>6</v>
      </c>
      <c r="O717" s="11" t="str">
        <f t="shared" si="67"/>
        <v>Šimek Daniel</v>
      </c>
      <c r="P717" s="3">
        <f t="shared" si="69"/>
        <v>16</v>
      </c>
      <c r="W717" s="34"/>
    </row>
    <row r="718" spans="1:23" x14ac:dyDescent="0.25">
      <c r="A718" s="13">
        <v>43064</v>
      </c>
      <c r="B718" s="14" t="s">
        <v>617</v>
      </c>
      <c r="C718" s="15" t="s">
        <v>97</v>
      </c>
      <c r="D718" s="15" t="s">
        <v>250</v>
      </c>
      <c r="E718" s="16" t="s">
        <v>619</v>
      </c>
      <c r="F718" s="16" t="s">
        <v>412</v>
      </c>
      <c r="G718" s="15">
        <v>3</v>
      </c>
      <c r="H718" s="14" t="s">
        <v>16</v>
      </c>
      <c r="I718" s="17" t="s">
        <v>353</v>
      </c>
      <c r="J718" s="15">
        <v>0</v>
      </c>
      <c r="K718" s="15">
        <v>0</v>
      </c>
      <c r="L718" s="15">
        <v>0</v>
      </c>
      <c r="M718" s="3">
        <f t="shared" si="66"/>
        <v>10</v>
      </c>
      <c r="N718" s="3">
        <f t="shared" si="68"/>
        <v>0</v>
      </c>
      <c r="O718" s="11" t="str">
        <f t="shared" si="67"/>
        <v>Vlček Marek</v>
      </c>
      <c r="P718" s="3">
        <f t="shared" si="69"/>
        <v>10</v>
      </c>
      <c r="W718" s="34"/>
    </row>
    <row r="719" spans="1:23" x14ac:dyDescent="0.25">
      <c r="A719" s="13">
        <v>43064</v>
      </c>
      <c r="B719" s="14" t="s">
        <v>617</v>
      </c>
      <c r="C719" s="15" t="s">
        <v>97</v>
      </c>
      <c r="D719" s="15" t="s">
        <v>250</v>
      </c>
      <c r="E719" s="16" t="s">
        <v>244</v>
      </c>
      <c r="F719" s="16" t="s">
        <v>197</v>
      </c>
      <c r="G719" s="15">
        <v>3</v>
      </c>
      <c r="H719" s="14" t="s">
        <v>16</v>
      </c>
      <c r="I719" s="17" t="s">
        <v>218</v>
      </c>
      <c r="J719" s="15">
        <v>1</v>
      </c>
      <c r="K719" s="15">
        <v>0</v>
      </c>
      <c r="L719" s="15">
        <v>3</v>
      </c>
      <c r="M719" s="3">
        <f t="shared" si="66"/>
        <v>10</v>
      </c>
      <c r="N719" s="3">
        <f t="shared" si="68"/>
        <v>2</v>
      </c>
      <c r="O719" s="11" t="str">
        <f t="shared" si="67"/>
        <v>Kresta Matěj</v>
      </c>
      <c r="P719" s="3">
        <f t="shared" si="69"/>
        <v>12</v>
      </c>
      <c r="W719" s="34"/>
    </row>
    <row r="720" spans="1:23" x14ac:dyDescent="0.25">
      <c r="A720" s="13">
        <v>43064</v>
      </c>
      <c r="B720" s="14" t="s">
        <v>617</v>
      </c>
      <c r="C720" s="15" t="s">
        <v>97</v>
      </c>
      <c r="D720" s="15" t="s">
        <v>250</v>
      </c>
      <c r="E720" s="16" t="s">
        <v>243</v>
      </c>
      <c r="F720" s="16" t="s">
        <v>217</v>
      </c>
      <c r="G720" s="15">
        <v>3</v>
      </c>
      <c r="H720" s="14" t="s">
        <v>16</v>
      </c>
      <c r="I720" s="17" t="s">
        <v>224</v>
      </c>
      <c r="J720" s="15">
        <v>0</v>
      </c>
      <c r="K720" s="15">
        <v>0</v>
      </c>
      <c r="L720" s="15">
        <v>2</v>
      </c>
      <c r="M720" s="3">
        <f t="shared" si="66"/>
        <v>10</v>
      </c>
      <c r="N720" s="3">
        <f t="shared" si="68"/>
        <v>0</v>
      </c>
      <c r="O720" s="11" t="str">
        <f t="shared" si="67"/>
        <v>Král Jan</v>
      </c>
      <c r="P720" s="3">
        <f t="shared" si="69"/>
        <v>10</v>
      </c>
      <c r="W720" s="34"/>
    </row>
    <row r="721" spans="1:23" x14ac:dyDescent="0.25">
      <c r="A721" s="13">
        <v>43064</v>
      </c>
      <c r="B721" s="14" t="s">
        <v>617</v>
      </c>
      <c r="C721" s="15" t="s">
        <v>97</v>
      </c>
      <c r="D721" s="15" t="s">
        <v>250</v>
      </c>
      <c r="E721" s="16" t="s">
        <v>247</v>
      </c>
      <c r="F721" s="16" t="s">
        <v>203</v>
      </c>
      <c r="G721" s="15">
        <v>3</v>
      </c>
      <c r="H721" s="14" t="s">
        <v>16</v>
      </c>
      <c r="I721" s="17" t="s">
        <v>248</v>
      </c>
      <c r="J721" s="15">
        <v>0</v>
      </c>
      <c r="K721" s="15">
        <v>0</v>
      </c>
      <c r="L721" s="15">
        <v>4</v>
      </c>
      <c r="M721" s="3">
        <f t="shared" si="66"/>
        <v>10</v>
      </c>
      <c r="N721" s="3">
        <f t="shared" si="68"/>
        <v>0</v>
      </c>
      <c r="O721" s="11" t="str">
        <f t="shared" si="67"/>
        <v>Pavlica Tomáš</v>
      </c>
      <c r="P721" s="3">
        <f t="shared" si="69"/>
        <v>10</v>
      </c>
      <c r="W721" s="34"/>
    </row>
    <row r="722" spans="1:23" x14ac:dyDescent="0.25">
      <c r="A722" s="13">
        <v>43064</v>
      </c>
      <c r="B722" s="14" t="s">
        <v>617</v>
      </c>
      <c r="C722" s="15" t="s">
        <v>97</v>
      </c>
      <c r="D722" s="15" t="s">
        <v>250</v>
      </c>
      <c r="E722" s="16" t="s">
        <v>183</v>
      </c>
      <c r="F722" s="16" t="s">
        <v>184</v>
      </c>
      <c r="G722" s="15">
        <v>3</v>
      </c>
      <c r="H722" s="14" t="s">
        <v>16</v>
      </c>
      <c r="I722" s="17" t="s">
        <v>420</v>
      </c>
      <c r="J722" s="15">
        <v>1</v>
      </c>
      <c r="K722" s="15">
        <v>0</v>
      </c>
      <c r="L722" s="15">
        <v>1</v>
      </c>
      <c r="M722" s="3">
        <f t="shared" si="66"/>
        <v>10</v>
      </c>
      <c r="N722" s="3">
        <f t="shared" si="68"/>
        <v>2</v>
      </c>
      <c r="O722" s="11" t="str">
        <f t="shared" si="67"/>
        <v>Tycar Štěpán</v>
      </c>
      <c r="P722" s="3">
        <f t="shared" si="69"/>
        <v>12</v>
      </c>
      <c r="W722" s="34"/>
    </row>
    <row r="723" spans="1:23" x14ac:dyDescent="0.25">
      <c r="A723" s="13">
        <v>43064</v>
      </c>
      <c r="B723" s="14" t="s">
        <v>617</v>
      </c>
      <c r="C723" s="15" t="s">
        <v>97</v>
      </c>
      <c r="D723" s="15" t="s">
        <v>250</v>
      </c>
      <c r="E723" s="16" t="s">
        <v>367</v>
      </c>
      <c r="F723" s="16" t="s">
        <v>168</v>
      </c>
      <c r="G723" s="15">
        <v>3</v>
      </c>
      <c r="H723" s="14" t="s">
        <v>16</v>
      </c>
      <c r="I723" s="17" t="s">
        <v>420</v>
      </c>
      <c r="J723" s="15">
        <v>0</v>
      </c>
      <c r="K723" s="15">
        <v>0</v>
      </c>
      <c r="L723" s="15">
        <v>1</v>
      </c>
      <c r="M723" s="3">
        <f t="shared" si="66"/>
        <v>10</v>
      </c>
      <c r="N723" s="3">
        <f t="shared" si="68"/>
        <v>0</v>
      </c>
      <c r="O723" s="11" t="str">
        <f t="shared" si="67"/>
        <v>Malaczynski Filip</v>
      </c>
      <c r="P723" s="3">
        <f t="shared" si="69"/>
        <v>10</v>
      </c>
      <c r="W723" s="34"/>
    </row>
    <row r="724" spans="1:23" x14ac:dyDescent="0.25">
      <c r="A724" s="13">
        <v>43064</v>
      </c>
      <c r="B724" s="14" t="s">
        <v>617</v>
      </c>
      <c r="C724" s="15" t="s">
        <v>97</v>
      </c>
      <c r="D724" s="15" t="s">
        <v>250</v>
      </c>
      <c r="E724" s="16" t="s">
        <v>446</v>
      </c>
      <c r="F724" s="16" t="s">
        <v>363</v>
      </c>
      <c r="G724" s="15">
        <v>3</v>
      </c>
      <c r="H724" s="14" t="s">
        <v>16</v>
      </c>
      <c r="I724" s="17" t="s">
        <v>218</v>
      </c>
      <c r="J724" s="15">
        <v>0</v>
      </c>
      <c r="K724" s="15">
        <v>0</v>
      </c>
      <c r="L724" s="15">
        <v>0</v>
      </c>
      <c r="M724" s="3">
        <f t="shared" si="66"/>
        <v>10</v>
      </c>
      <c r="N724" s="3">
        <f t="shared" si="68"/>
        <v>0</v>
      </c>
      <c r="O724" s="11" t="str">
        <f t="shared" si="67"/>
        <v>Franek Patrik</v>
      </c>
      <c r="P724" s="3">
        <f t="shared" si="69"/>
        <v>10</v>
      </c>
      <c r="W724" s="34"/>
    </row>
    <row r="725" spans="1:23" x14ac:dyDescent="0.25">
      <c r="A725" s="13">
        <v>43064</v>
      </c>
      <c r="B725" s="14" t="s">
        <v>617</v>
      </c>
      <c r="C725" s="15" t="s">
        <v>97</v>
      </c>
      <c r="D725" s="15" t="s">
        <v>250</v>
      </c>
      <c r="E725" s="16" t="s">
        <v>245</v>
      </c>
      <c r="F725" s="16" t="s">
        <v>220</v>
      </c>
      <c r="G725" s="15">
        <v>3</v>
      </c>
      <c r="H725" s="14" t="s">
        <v>16</v>
      </c>
      <c r="I725" s="17" t="s">
        <v>241</v>
      </c>
      <c r="J725" s="15">
        <v>0</v>
      </c>
      <c r="K725" s="15">
        <v>0</v>
      </c>
      <c r="L725" s="15">
        <v>1</v>
      </c>
      <c r="M725" s="3">
        <f t="shared" si="66"/>
        <v>10</v>
      </c>
      <c r="N725" s="3">
        <f t="shared" si="68"/>
        <v>0</v>
      </c>
      <c r="O725" s="11" t="str">
        <f t="shared" si="67"/>
        <v>Mojžíšek Lukáš</v>
      </c>
      <c r="P725" s="3">
        <f t="shared" si="69"/>
        <v>10</v>
      </c>
      <c r="W725" s="34"/>
    </row>
    <row r="726" spans="1:23" x14ac:dyDescent="0.25">
      <c r="A726" s="13">
        <v>43064</v>
      </c>
      <c r="B726" s="14" t="s">
        <v>617</v>
      </c>
      <c r="C726" s="15" t="s">
        <v>97</v>
      </c>
      <c r="D726" s="15" t="s">
        <v>250</v>
      </c>
      <c r="E726" s="16" t="s">
        <v>319</v>
      </c>
      <c r="F726" s="16" t="s">
        <v>162</v>
      </c>
      <c r="G726" s="15">
        <v>3</v>
      </c>
      <c r="H726" s="14" t="s">
        <v>16</v>
      </c>
      <c r="I726" s="17" t="s">
        <v>189</v>
      </c>
      <c r="J726" s="15">
        <v>0</v>
      </c>
      <c r="K726" s="15">
        <v>0</v>
      </c>
      <c r="L726" s="15">
        <v>5</v>
      </c>
      <c r="M726" s="3">
        <f t="shared" si="66"/>
        <v>10</v>
      </c>
      <c r="N726" s="3">
        <f t="shared" si="68"/>
        <v>0</v>
      </c>
      <c r="O726" s="11" t="str">
        <f t="shared" si="67"/>
        <v>Dvořáček Adam</v>
      </c>
      <c r="P726" s="3">
        <f t="shared" si="69"/>
        <v>10</v>
      </c>
      <c r="W726" s="34"/>
    </row>
    <row r="727" spans="1:23" x14ac:dyDescent="0.25">
      <c r="A727" s="13">
        <v>43064</v>
      </c>
      <c r="B727" s="14" t="s">
        <v>617</v>
      </c>
      <c r="C727" s="15" t="s">
        <v>97</v>
      </c>
      <c r="D727" s="15" t="s">
        <v>250</v>
      </c>
      <c r="E727" s="16" t="s">
        <v>243</v>
      </c>
      <c r="F727" s="16" t="s">
        <v>246</v>
      </c>
      <c r="G727" s="15">
        <v>3</v>
      </c>
      <c r="H727" s="14" t="s">
        <v>16</v>
      </c>
      <c r="I727" s="17" t="s">
        <v>204</v>
      </c>
      <c r="J727" s="15">
        <v>0</v>
      </c>
      <c r="K727" s="15">
        <v>0</v>
      </c>
      <c r="L727" s="15">
        <v>1</v>
      </c>
      <c r="M727" s="3">
        <f t="shared" si="66"/>
        <v>10</v>
      </c>
      <c r="N727" s="3">
        <f t="shared" si="68"/>
        <v>0</v>
      </c>
      <c r="O727" s="11" t="str">
        <f t="shared" si="67"/>
        <v>Král Miroslav</v>
      </c>
      <c r="P727" s="3">
        <f t="shared" si="69"/>
        <v>10</v>
      </c>
      <c r="W727" s="34"/>
    </row>
    <row r="728" spans="1:23" x14ac:dyDescent="0.25">
      <c r="A728" s="13">
        <v>43064</v>
      </c>
      <c r="B728" s="14" t="s">
        <v>617</v>
      </c>
      <c r="C728" s="15" t="s">
        <v>97</v>
      </c>
      <c r="D728" s="15" t="s">
        <v>250</v>
      </c>
      <c r="E728" s="16" t="s">
        <v>447</v>
      </c>
      <c r="F728" s="16" t="s">
        <v>222</v>
      </c>
      <c r="G728" s="15">
        <v>3</v>
      </c>
      <c r="H728" s="14" t="s">
        <v>16</v>
      </c>
      <c r="I728" s="17" t="s">
        <v>204</v>
      </c>
      <c r="J728" s="15">
        <v>0</v>
      </c>
      <c r="K728" s="15">
        <v>0</v>
      </c>
      <c r="L728" s="15">
        <v>0</v>
      </c>
      <c r="M728" s="3">
        <f t="shared" si="66"/>
        <v>10</v>
      </c>
      <c r="N728" s="3">
        <f t="shared" si="68"/>
        <v>0</v>
      </c>
      <c r="O728" s="11" t="str">
        <f t="shared" si="67"/>
        <v>Hráček Ondřej</v>
      </c>
      <c r="P728" s="3">
        <f t="shared" si="69"/>
        <v>10</v>
      </c>
      <c r="W728" s="34"/>
    </row>
    <row r="729" spans="1:23" x14ac:dyDescent="0.25">
      <c r="A729" s="13">
        <v>43064</v>
      </c>
      <c r="B729" s="14" t="s">
        <v>617</v>
      </c>
      <c r="C729" s="15" t="s">
        <v>97</v>
      </c>
      <c r="D729" s="15" t="s">
        <v>250</v>
      </c>
      <c r="E729" s="16" t="s">
        <v>320</v>
      </c>
      <c r="F729" s="16" t="s">
        <v>222</v>
      </c>
      <c r="G729" s="15">
        <v>3</v>
      </c>
      <c r="H729" s="14" t="s">
        <v>16</v>
      </c>
      <c r="I729" s="17" t="s">
        <v>189</v>
      </c>
      <c r="J729" s="15">
        <v>0</v>
      </c>
      <c r="K729" s="15">
        <v>0</v>
      </c>
      <c r="L729" s="15">
        <v>0</v>
      </c>
      <c r="M729" s="3">
        <f t="shared" si="66"/>
        <v>10</v>
      </c>
      <c r="N729" s="3">
        <f t="shared" si="68"/>
        <v>0</v>
      </c>
      <c r="O729" s="11" t="str">
        <f t="shared" si="67"/>
        <v>Rovenský Ondřej</v>
      </c>
      <c r="P729" s="3">
        <f t="shared" si="69"/>
        <v>10</v>
      </c>
      <c r="W729" s="34"/>
    </row>
    <row r="730" spans="1:23" x14ac:dyDescent="0.25">
      <c r="A730" s="13">
        <v>42854</v>
      </c>
      <c r="B730" s="14" t="s">
        <v>620</v>
      </c>
      <c r="C730" s="15" t="s">
        <v>87</v>
      </c>
      <c r="D730" s="15" t="s">
        <v>154</v>
      </c>
      <c r="E730" s="16" t="s">
        <v>171</v>
      </c>
      <c r="F730" s="16" t="s">
        <v>172</v>
      </c>
      <c r="G730" s="15" t="s">
        <v>173</v>
      </c>
      <c r="H730" s="14" t="s">
        <v>14</v>
      </c>
      <c r="I730" s="17" t="s">
        <v>163</v>
      </c>
      <c r="J730" s="15">
        <v>1</v>
      </c>
      <c r="K730" s="15">
        <v>0</v>
      </c>
      <c r="L730" s="15">
        <v>2</v>
      </c>
      <c r="M730" s="3">
        <f t="shared" si="66"/>
        <v>0</v>
      </c>
      <c r="N730" s="3">
        <f t="shared" si="68"/>
        <v>1</v>
      </c>
      <c r="O730" s="11" t="str">
        <f t="shared" si="67"/>
        <v>Meixner Michal</v>
      </c>
      <c r="P730" s="3">
        <f t="shared" si="69"/>
        <v>1</v>
      </c>
      <c r="W730" s="34"/>
    </row>
    <row r="731" spans="1:23" x14ac:dyDescent="0.25">
      <c r="A731" s="13">
        <v>42854</v>
      </c>
      <c r="B731" s="14" t="s">
        <v>620</v>
      </c>
      <c r="C731" s="15" t="s">
        <v>87</v>
      </c>
      <c r="D731" s="15" t="s">
        <v>154</v>
      </c>
      <c r="E731" s="16" t="s">
        <v>167</v>
      </c>
      <c r="F731" s="16" t="s">
        <v>168</v>
      </c>
      <c r="G731" s="15">
        <v>5</v>
      </c>
      <c r="H731" s="14" t="s">
        <v>14</v>
      </c>
      <c r="I731" s="17" t="s">
        <v>174</v>
      </c>
      <c r="J731" s="15">
        <v>4</v>
      </c>
      <c r="K731" s="15">
        <v>0</v>
      </c>
      <c r="L731" s="15">
        <v>2</v>
      </c>
      <c r="M731" s="3">
        <f t="shared" si="66"/>
        <v>3</v>
      </c>
      <c r="N731" s="3">
        <f t="shared" si="68"/>
        <v>4</v>
      </c>
      <c r="O731" s="11" t="str">
        <f t="shared" si="67"/>
        <v>Čebík Filip</v>
      </c>
      <c r="P731" s="3">
        <f t="shared" si="69"/>
        <v>7</v>
      </c>
      <c r="W731" s="34"/>
    </row>
    <row r="732" spans="1:23" x14ac:dyDescent="0.25">
      <c r="A732" s="13">
        <v>42854</v>
      </c>
      <c r="B732" s="14" t="s">
        <v>620</v>
      </c>
      <c r="C732" s="15" t="s">
        <v>87</v>
      </c>
      <c r="D732" s="15" t="s">
        <v>154</v>
      </c>
      <c r="E732" s="16" t="s">
        <v>170</v>
      </c>
      <c r="F732" s="16" t="s">
        <v>159</v>
      </c>
      <c r="G732" s="15" t="s">
        <v>173</v>
      </c>
      <c r="H732" s="14" t="s">
        <v>14</v>
      </c>
      <c r="I732" s="17" t="s">
        <v>169</v>
      </c>
      <c r="J732" s="15">
        <v>0</v>
      </c>
      <c r="K732" s="15">
        <v>0</v>
      </c>
      <c r="L732" s="15">
        <v>2</v>
      </c>
      <c r="M732" s="3">
        <f t="shared" si="66"/>
        <v>0</v>
      </c>
      <c r="N732" s="3">
        <f t="shared" si="68"/>
        <v>0</v>
      </c>
      <c r="O732" s="11" t="str">
        <f t="shared" si="67"/>
        <v>Huvar Jakub</v>
      </c>
      <c r="P732" s="3">
        <f t="shared" si="69"/>
        <v>0</v>
      </c>
      <c r="W732" s="34"/>
    </row>
    <row r="733" spans="1:23" x14ac:dyDescent="0.25">
      <c r="A733" s="13">
        <v>42854</v>
      </c>
      <c r="B733" s="14" t="s">
        <v>620</v>
      </c>
      <c r="C733" s="15" t="s">
        <v>87</v>
      </c>
      <c r="D733" s="15" t="s">
        <v>154</v>
      </c>
      <c r="E733" s="16" t="s">
        <v>175</v>
      </c>
      <c r="F733" s="16" t="s">
        <v>172</v>
      </c>
      <c r="G733" s="15" t="s">
        <v>173</v>
      </c>
      <c r="H733" s="14" t="s">
        <v>14</v>
      </c>
      <c r="I733" s="17" t="s">
        <v>621</v>
      </c>
      <c r="J733" s="15">
        <v>1</v>
      </c>
      <c r="K733" s="15">
        <v>0</v>
      </c>
      <c r="L733" s="15">
        <v>1</v>
      </c>
      <c r="M733" s="3">
        <f t="shared" si="66"/>
        <v>0</v>
      </c>
      <c r="N733" s="3">
        <f t="shared" si="68"/>
        <v>1</v>
      </c>
      <c r="O733" s="11" t="str">
        <f t="shared" si="67"/>
        <v>Čerchla Michal</v>
      </c>
      <c r="P733" s="3">
        <f t="shared" si="69"/>
        <v>1</v>
      </c>
      <c r="W733" s="34"/>
    </row>
    <row r="734" spans="1:23" x14ac:dyDescent="0.25">
      <c r="A734" s="13">
        <v>42854</v>
      </c>
      <c r="B734" s="14" t="s">
        <v>620</v>
      </c>
      <c r="C734" s="15" t="s">
        <v>87</v>
      </c>
      <c r="D734" s="15" t="s">
        <v>154</v>
      </c>
      <c r="E734" s="16" t="s">
        <v>332</v>
      </c>
      <c r="F734" s="16" t="s">
        <v>229</v>
      </c>
      <c r="G734" s="15" t="s">
        <v>173</v>
      </c>
      <c r="H734" s="14" t="s">
        <v>83</v>
      </c>
      <c r="I734" s="17" t="s">
        <v>215</v>
      </c>
      <c r="J734" s="15">
        <v>0</v>
      </c>
      <c r="K734" s="15">
        <v>0</v>
      </c>
      <c r="L734" s="15">
        <v>2</v>
      </c>
      <c r="M734" s="3">
        <f t="shared" si="66"/>
        <v>0</v>
      </c>
      <c r="N734" s="3">
        <f t="shared" si="68"/>
        <v>0</v>
      </c>
      <c r="O734" s="11" t="str">
        <f t="shared" si="67"/>
        <v>Rodryčová Adéla</v>
      </c>
      <c r="P734" s="3">
        <f t="shared" si="69"/>
        <v>0</v>
      </c>
      <c r="W734" s="34"/>
    </row>
    <row r="735" spans="1:23" x14ac:dyDescent="0.25">
      <c r="A735" s="13">
        <v>42854</v>
      </c>
      <c r="B735" s="14" t="s">
        <v>620</v>
      </c>
      <c r="C735" s="15" t="s">
        <v>87</v>
      </c>
      <c r="D735" s="15" t="s">
        <v>154</v>
      </c>
      <c r="E735" s="16" t="s">
        <v>180</v>
      </c>
      <c r="F735" s="16" t="s">
        <v>181</v>
      </c>
      <c r="G735" s="15" t="s">
        <v>173</v>
      </c>
      <c r="H735" s="14" t="s">
        <v>83</v>
      </c>
      <c r="I735" s="17" t="s">
        <v>182</v>
      </c>
      <c r="J735" s="15">
        <v>1</v>
      </c>
      <c r="K735" s="15">
        <v>0</v>
      </c>
      <c r="L735" s="15">
        <v>2</v>
      </c>
      <c r="M735" s="3">
        <f t="shared" si="66"/>
        <v>0</v>
      </c>
      <c r="N735" s="3">
        <f t="shared" si="68"/>
        <v>1</v>
      </c>
      <c r="O735" s="11" t="str">
        <f t="shared" si="67"/>
        <v>Kuželová Dominika</v>
      </c>
      <c r="P735" s="3">
        <f t="shared" si="69"/>
        <v>1</v>
      </c>
      <c r="W735" s="34"/>
    </row>
    <row r="736" spans="1:23" x14ac:dyDescent="0.25">
      <c r="A736" s="13">
        <v>42854</v>
      </c>
      <c r="B736" s="14" t="s">
        <v>620</v>
      </c>
      <c r="C736" s="15" t="s">
        <v>87</v>
      </c>
      <c r="D736" s="15" t="s">
        <v>154</v>
      </c>
      <c r="E736" s="16" t="s">
        <v>334</v>
      </c>
      <c r="F736" s="16" t="s">
        <v>168</v>
      </c>
      <c r="G736" s="15" t="s">
        <v>173</v>
      </c>
      <c r="H736" s="14" t="s">
        <v>14</v>
      </c>
      <c r="I736" s="17" t="s">
        <v>163</v>
      </c>
      <c r="J736" s="15">
        <v>1</v>
      </c>
      <c r="K736" s="15">
        <v>0</v>
      </c>
      <c r="L736" s="15">
        <v>2</v>
      </c>
      <c r="M736" s="3">
        <f t="shared" si="66"/>
        <v>0</v>
      </c>
      <c r="N736" s="3">
        <f t="shared" si="68"/>
        <v>1</v>
      </c>
      <c r="O736" s="11" t="str">
        <f t="shared" si="67"/>
        <v>Buranyč Filip</v>
      </c>
      <c r="P736" s="3">
        <f t="shared" si="69"/>
        <v>1</v>
      </c>
      <c r="W736" s="34"/>
    </row>
    <row r="737" spans="1:23" x14ac:dyDescent="0.25">
      <c r="A737" s="13">
        <v>42854</v>
      </c>
      <c r="B737" s="14" t="s">
        <v>620</v>
      </c>
      <c r="C737" s="15" t="s">
        <v>87</v>
      </c>
      <c r="D737" s="15" t="s">
        <v>154</v>
      </c>
      <c r="E737" s="16" t="s">
        <v>456</v>
      </c>
      <c r="F737" s="16" t="s">
        <v>532</v>
      </c>
      <c r="G737" s="15" t="s">
        <v>173</v>
      </c>
      <c r="H737" s="14" t="s">
        <v>14</v>
      </c>
      <c r="I737" s="17" t="s">
        <v>176</v>
      </c>
      <c r="J737" s="15">
        <v>0</v>
      </c>
      <c r="K737" s="15">
        <v>0</v>
      </c>
      <c r="L737" s="15">
        <v>1</v>
      </c>
      <c r="M737" s="3">
        <f t="shared" si="66"/>
        <v>0</v>
      </c>
      <c r="N737" s="3">
        <f t="shared" si="68"/>
        <v>0</v>
      </c>
      <c r="O737" s="11" t="str">
        <f t="shared" si="67"/>
        <v>Tomek David</v>
      </c>
      <c r="P737" s="3">
        <f t="shared" si="69"/>
        <v>0</v>
      </c>
      <c r="W737" s="34"/>
    </row>
    <row r="738" spans="1:23" x14ac:dyDescent="0.25">
      <c r="A738" s="13">
        <v>43065</v>
      </c>
      <c r="B738" s="14" t="s">
        <v>624</v>
      </c>
      <c r="C738" s="15" t="s">
        <v>54</v>
      </c>
      <c r="D738" s="15" t="s">
        <v>154</v>
      </c>
      <c r="E738" s="16" t="s">
        <v>625</v>
      </c>
      <c r="F738" s="16" t="s">
        <v>172</v>
      </c>
      <c r="G738" s="15" t="s">
        <v>173</v>
      </c>
      <c r="H738" s="14" t="s">
        <v>12</v>
      </c>
      <c r="I738" s="17" t="s">
        <v>417</v>
      </c>
      <c r="J738" s="15">
        <v>0</v>
      </c>
      <c r="K738" s="15">
        <v>0</v>
      </c>
      <c r="L738" s="15">
        <v>1</v>
      </c>
      <c r="M738" s="3">
        <f t="shared" si="66"/>
        <v>0</v>
      </c>
      <c r="N738" s="3">
        <f t="shared" si="68"/>
        <v>0</v>
      </c>
      <c r="O738" s="11" t="str">
        <f t="shared" si="67"/>
        <v>Nuhlíček Michal</v>
      </c>
      <c r="P738" s="3">
        <f t="shared" si="69"/>
        <v>0</v>
      </c>
      <c r="W738" s="34"/>
    </row>
    <row r="739" spans="1:23" x14ac:dyDescent="0.25">
      <c r="A739" s="13">
        <v>43065</v>
      </c>
      <c r="B739" s="14" t="s">
        <v>624</v>
      </c>
      <c r="C739" s="15" t="s">
        <v>54</v>
      </c>
      <c r="D739" s="15" t="s">
        <v>154</v>
      </c>
      <c r="E739" s="16" t="s">
        <v>161</v>
      </c>
      <c r="F739" s="16" t="s">
        <v>193</v>
      </c>
      <c r="G739" s="15">
        <v>1</v>
      </c>
      <c r="H739" s="14" t="s">
        <v>12</v>
      </c>
      <c r="I739" s="17" t="s">
        <v>516</v>
      </c>
      <c r="J739" s="15">
        <v>2</v>
      </c>
      <c r="K739" s="15">
        <v>0</v>
      </c>
      <c r="L739" s="15">
        <v>1</v>
      </c>
      <c r="M739" s="3">
        <f t="shared" si="66"/>
        <v>6</v>
      </c>
      <c r="N739" s="3">
        <f t="shared" si="68"/>
        <v>2</v>
      </c>
      <c r="O739" s="11" t="str">
        <f t="shared" si="67"/>
        <v>To Vojtěch</v>
      </c>
      <c r="P739" s="3">
        <f t="shared" si="69"/>
        <v>8</v>
      </c>
      <c r="W739" s="34"/>
    </row>
    <row r="740" spans="1:23" x14ac:dyDescent="0.25">
      <c r="A740" s="13">
        <v>43065</v>
      </c>
      <c r="B740" s="14" t="s">
        <v>624</v>
      </c>
      <c r="C740" s="15" t="s">
        <v>54</v>
      </c>
      <c r="D740" s="15" t="s">
        <v>154</v>
      </c>
      <c r="E740" s="16" t="s">
        <v>519</v>
      </c>
      <c r="F740" s="16" t="s">
        <v>520</v>
      </c>
      <c r="G740" s="15" t="s">
        <v>173</v>
      </c>
      <c r="H740" s="14" t="s">
        <v>12</v>
      </c>
      <c r="I740" s="17" t="s">
        <v>157</v>
      </c>
      <c r="J740" s="15">
        <v>1</v>
      </c>
      <c r="K740" s="15">
        <v>0</v>
      </c>
      <c r="L740" s="15">
        <v>1</v>
      </c>
      <c r="M740" s="3">
        <f t="shared" si="66"/>
        <v>0</v>
      </c>
      <c r="N740" s="3">
        <f t="shared" si="68"/>
        <v>1</v>
      </c>
      <c r="O740" s="11" t="str">
        <f t="shared" si="67"/>
        <v>Kuluris Manolis</v>
      </c>
      <c r="P740" s="3">
        <f t="shared" si="69"/>
        <v>1</v>
      </c>
      <c r="W740" s="34"/>
    </row>
    <row r="741" spans="1:23" x14ac:dyDescent="0.25">
      <c r="A741" s="13">
        <v>43065</v>
      </c>
      <c r="B741" s="14" t="s">
        <v>624</v>
      </c>
      <c r="C741" s="15" t="s">
        <v>54</v>
      </c>
      <c r="D741" s="15" t="s">
        <v>154</v>
      </c>
      <c r="E741" s="16" t="s">
        <v>626</v>
      </c>
      <c r="F741" s="16" t="s">
        <v>195</v>
      </c>
      <c r="G741" s="15" t="s">
        <v>173</v>
      </c>
      <c r="H741" s="14" t="s">
        <v>12</v>
      </c>
      <c r="I741" s="17" t="s">
        <v>401</v>
      </c>
      <c r="J741" s="15">
        <v>1</v>
      </c>
      <c r="K741" s="15">
        <v>0</v>
      </c>
      <c r="L741" s="15">
        <v>2</v>
      </c>
      <c r="M741" s="3">
        <f t="shared" si="66"/>
        <v>0</v>
      </c>
      <c r="N741" s="3">
        <f t="shared" si="68"/>
        <v>1</v>
      </c>
      <c r="O741" s="11" t="str">
        <f t="shared" si="67"/>
        <v>Malinovský Jiří</v>
      </c>
      <c r="P741" s="3">
        <f t="shared" si="69"/>
        <v>1</v>
      </c>
      <c r="W741" s="34"/>
    </row>
    <row r="742" spans="1:23" x14ac:dyDescent="0.25">
      <c r="A742" s="13">
        <v>43065</v>
      </c>
      <c r="B742" s="14" t="s">
        <v>624</v>
      </c>
      <c r="C742" s="15" t="s">
        <v>54</v>
      </c>
      <c r="D742" s="15" t="s">
        <v>154</v>
      </c>
      <c r="E742" s="16" t="s">
        <v>409</v>
      </c>
      <c r="F742" s="16" t="s">
        <v>159</v>
      </c>
      <c r="G742" s="15" t="s">
        <v>173</v>
      </c>
      <c r="H742" s="14" t="s">
        <v>12</v>
      </c>
      <c r="I742" s="17" t="s">
        <v>417</v>
      </c>
      <c r="J742" s="15">
        <v>1</v>
      </c>
      <c r="K742" s="15">
        <v>0</v>
      </c>
      <c r="L742" s="15">
        <v>2</v>
      </c>
      <c r="M742" s="3">
        <f t="shared" si="66"/>
        <v>0</v>
      </c>
      <c r="N742" s="3">
        <f t="shared" si="68"/>
        <v>1</v>
      </c>
      <c r="O742" s="11" t="str">
        <f t="shared" si="67"/>
        <v>Ciora Jakub</v>
      </c>
      <c r="P742" s="3">
        <f t="shared" si="69"/>
        <v>1</v>
      </c>
      <c r="W742" s="34"/>
    </row>
    <row r="743" spans="1:23" x14ac:dyDescent="0.25">
      <c r="A743" s="13">
        <v>43065</v>
      </c>
      <c r="B743" s="14" t="s">
        <v>624</v>
      </c>
      <c r="C743" s="15" t="s">
        <v>54</v>
      </c>
      <c r="D743" s="15" t="s">
        <v>154</v>
      </c>
      <c r="E743" s="16" t="s">
        <v>609</v>
      </c>
      <c r="F743" s="16" t="s">
        <v>195</v>
      </c>
      <c r="G743" s="15">
        <v>7</v>
      </c>
      <c r="H743" s="14" t="s">
        <v>12</v>
      </c>
      <c r="I743" s="17" t="s">
        <v>417</v>
      </c>
      <c r="J743" s="15">
        <v>2</v>
      </c>
      <c r="K743" s="15">
        <v>0</v>
      </c>
      <c r="L743" s="15">
        <v>2</v>
      </c>
      <c r="M743" s="3">
        <f t="shared" si="66"/>
        <v>0</v>
      </c>
      <c r="N743" s="3">
        <f t="shared" si="68"/>
        <v>2</v>
      </c>
      <c r="O743" s="11" t="str">
        <f t="shared" si="67"/>
        <v>Fojtík Jiří</v>
      </c>
      <c r="P743" s="3">
        <f t="shared" si="69"/>
        <v>2</v>
      </c>
      <c r="W743" s="34"/>
    </row>
    <row r="744" spans="1:23" x14ac:dyDescent="0.25">
      <c r="A744" s="13">
        <v>43065</v>
      </c>
      <c r="B744" s="14" t="s">
        <v>624</v>
      </c>
      <c r="C744" s="15" t="s">
        <v>54</v>
      </c>
      <c r="D744" s="15" t="s">
        <v>154</v>
      </c>
      <c r="E744" s="16" t="s">
        <v>511</v>
      </c>
      <c r="F744" s="16" t="s">
        <v>512</v>
      </c>
      <c r="G744" s="15">
        <v>3</v>
      </c>
      <c r="H744" s="14" t="s">
        <v>12</v>
      </c>
      <c r="I744" s="17" t="s">
        <v>417</v>
      </c>
      <c r="J744" s="15">
        <v>3</v>
      </c>
      <c r="K744" s="15">
        <v>0</v>
      </c>
      <c r="L744" s="15">
        <v>1</v>
      </c>
      <c r="M744" s="3">
        <f t="shared" si="66"/>
        <v>3</v>
      </c>
      <c r="N744" s="3">
        <f t="shared" si="68"/>
        <v>3</v>
      </c>
      <c r="O744" s="11" t="str">
        <f t="shared" si="67"/>
        <v>Kocmanová Lucie</v>
      </c>
      <c r="P744" s="3">
        <f t="shared" si="69"/>
        <v>6</v>
      </c>
      <c r="W744" s="34"/>
    </row>
    <row r="745" spans="1:23" x14ac:dyDescent="0.25">
      <c r="A745" s="13">
        <v>43065</v>
      </c>
      <c r="B745" s="14" t="s">
        <v>624</v>
      </c>
      <c r="C745" s="15" t="s">
        <v>54</v>
      </c>
      <c r="D745" s="15" t="s">
        <v>154</v>
      </c>
      <c r="E745" s="16" t="s">
        <v>627</v>
      </c>
      <c r="F745" s="16" t="s">
        <v>159</v>
      </c>
      <c r="G745" s="15" t="s">
        <v>173</v>
      </c>
      <c r="H745" s="14" t="s">
        <v>12</v>
      </c>
      <c r="I745" s="17" t="s">
        <v>179</v>
      </c>
      <c r="J745" s="15">
        <v>0</v>
      </c>
      <c r="K745" s="15">
        <v>0</v>
      </c>
      <c r="L745" s="15">
        <v>1</v>
      </c>
      <c r="M745" s="3">
        <f t="shared" si="66"/>
        <v>0</v>
      </c>
      <c r="N745" s="3">
        <f t="shared" si="68"/>
        <v>0</v>
      </c>
      <c r="O745" s="11" t="str">
        <f t="shared" si="67"/>
        <v>Valošek Jakub</v>
      </c>
      <c r="P745" s="3">
        <f t="shared" si="69"/>
        <v>0</v>
      </c>
      <c r="W745" s="34"/>
    </row>
    <row r="746" spans="1:23" x14ac:dyDescent="0.25">
      <c r="A746" s="13">
        <v>43065</v>
      </c>
      <c r="B746" s="14" t="s">
        <v>624</v>
      </c>
      <c r="C746" s="15" t="s">
        <v>54</v>
      </c>
      <c r="D746" s="15" t="s">
        <v>154</v>
      </c>
      <c r="E746" s="16" t="s">
        <v>517</v>
      </c>
      <c r="F746" s="16" t="s">
        <v>203</v>
      </c>
      <c r="G746" s="15">
        <v>1</v>
      </c>
      <c r="H746" s="14" t="s">
        <v>12</v>
      </c>
      <c r="I746" s="17" t="s">
        <v>417</v>
      </c>
      <c r="J746" s="15">
        <v>5</v>
      </c>
      <c r="K746" s="15">
        <v>0</v>
      </c>
      <c r="L746" s="15">
        <v>0</v>
      </c>
      <c r="M746" s="3">
        <f t="shared" si="66"/>
        <v>6</v>
      </c>
      <c r="N746" s="3">
        <f t="shared" si="68"/>
        <v>5</v>
      </c>
      <c r="O746" s="11" t="str">
        <f t="shared" si="67"/>
        <v>Mařec Tomáš</v>
      </c>
      <c r="P746" s="3">
        <f t="shared" si="69"/>
        <v>11</v>
      </c>
      <c r="W746" s="34"/>
    </row>
    <row r="747" spans="1:23" x14ac:dyDescent="0.25">
      <c r="A747" s="13">
        <v>43065</v>
      </c>
      <c r="B747" s="14" t="s">
        <v>624</v>
      </c>
      <c r="C747" s="15" t="s">
        <v>54</v>
      </c>
      <c r="D747" s="15" t="s">
        <v>154</v>
      </c>
      <c r="E747" s="16" t="s">
        <v>469</v>
      </c>
      <c r="F747" s="16" t="s">
        <v>470</v>
      </c>
      <c r="G747" s="15">
        <v>2</v>
      </c>
      <c r="H747" s="14" t="s">
        <v>12</v>
      </c>
      <c r="I747" s="17" t="s">
        <v>176</v>
      </c>
      <c r="J747" s="15">
        <v>1</v>
      </c>
      <c r="K747" s="15">
        <v>0</v>
      </c>
      <c r="L747" s="15">
        <v>1</v>
      </c>
      <c r="M747" s="3">
        <f t="shared" si="66"/>
        <v>5</v>
      </c>
      <c r="N747" s="3">
        <f t="shared" si="68"/>
        <v>1</v>
      </c>
      <c r="O747" s="11" t="str">
        <f t="shared" si="67"/>
        <v>Vlk František</v>
      </c>
      <c r="P747" s="3">
        <f t="shared" si="69"/>
        <v>6</v>
      </c>
      <c r="W747" s="34"/>
    </row>
    <row r="748" spans="1:23" x14ac:dyDescent="0.25">
      <c r="A748" s="13">
        <v>43065</v>
      </c>
      <c r="B748" s="14" t="s">
        <v>624</v>
      </c>
      <c r="C748" s="15" t="s">
        <v>54</v>
      </c>
      <c r="D748" s="15" t="s">
        <v>154</v>
      </c>
      <c r="E748" s="16" t="s">
        <v>625</v>
      </c>
      <c r="F748" s="16" t="s">
        <v>159</v>
      </c>
      <c r="G748" s="15" t="s">
        <v>173</v>
      </c>
      <c r="H748" s="14" t="s">
        <v>12</v>
      </c>
      <c r="I748" s="17" t="s">
        <v>417</v>
      </c>
      <c r="J748" s="15">
        <v>0</v>
      </c>
      <c r="K748" s="15">
        <v>0</v>
      </c>
      <c r="L748" s="15">
        <v>2</v>
      </c>
      <c r="M748" s="3">
        <f t="shared" si="66"/>
        <v>0</v>
      </c>
      <c r="N748" s="3">
        <f t="shared" si="68"/>
        <v>0</v>
      </c>
      <c r="O748" s="11" t="str">
        <f t="shared" si="67"/>
        <v>Nuhlíček Jakub</v>
      </c>
      <c r="P748" s="3">
        <f t="shared" si="69"/>
        <v>0</v>
      </c>
      <c r="W748" s="34"/>
    </row>
    <row r="749" spans="1:23" x14ac:dyDescent="0.25">
      <c r="A749" s="13">
        <v>43065</v>
      </c>
      <c r="B749" s="14" t="s">
        <v>624</v>
      </c>
      <c r="C749" s="15" t="s">
        <v>54</v>
      </c>
      <c r="D749" s="15" t="s">
        <v>154</v>
      </c>
      <c r="E749" s="16" t="s">
        <v>628</v>
      </c>
      <c r="F749" s="16" t="s">
        <v>629</v>
      </c>
      <c r="G749" s="15">
        <v>3</v>
      </c>
      <c r="H749" s="14" t="s">
        <v>12</v>
      </c>
      <c r="I749" s="17" t="s">
        <v>169</v>
      </c>
      <c r="J749" s="15">
        <v>1</v>
      </c>
      <c r="K749" s="15">
        <v>0</v>
      </c>
      <c r="L749" s="15">
        <v>2</v>
      </c>
      <c r="M749" s="3">
        <f t="shared" si="66"/>
        <v>3</v>
      </c>
      <c r="N749" s="3">
        <f t="shared" si="68"/>
        <v>1</v>
      </c>
      <c r="O749" s="11" t="str">
        <f t="shared" si="67"/>
        <v>Skácel Antonín</v>
      </c>
      <c r="P749" s="3">
        <f t="shared" si="69"/>
        <v>4</v>
      </c>
      <c r="W749" s="34"/>
    </row>
    <row r="750" spans="1:23" x14ac:dyDescent="0.25">
      <c r="A750" s="13">
        <v>43065</v>
      </c>
      <c r="B750" s="14" t="s">
        <v>624</v>
      </c>
      <c r="C750" s="15" t="s">
        <v>54</v>
      </c>
      <c r="D750" s="15" t="s">
        <v>154</v>
      </c>
      <c r="E750" s="16" t="s">
        <v>161</v>
      </c>
      <c r="F750" s="16" t="s">
        <v>162</v>
      </c>
      <c r="G750" s="15" t="s">
        <v>173</v>
      </c>
      <c r="H750" s="14" t="s">
        <v>12</v>
      </c>
      <c r="I750" s="17" t="s">
        <v>611</v>
      </c>
      <c r="J750" s="15">
        <v>0</v>
      </c>
      <c r="K750" s="15">
        <v>0</v>
      </c>
      <c r="L750" s="15">
        <v>2</v>
      </c>
      <c r="M750" s="3">
        <f t="shared" si="66"/>
        <v>0</v>
      </c>
      <c r="N750" s="3">
        <f t="shared" si="68"/>
        <v>0</v>
      </c>
      <c r="O750" s="11" t="str">
        <f t="shared" si="67"/>
        <v>To Adam</v>
      </c>
      <c r="P750" s="3">
        <f t="shared" si="69"/>
        <v>0</v>
      </c>
      <c r="W750" s="34"/>
    </row>
    <row r="751" spans="1:23" x14ac:dyDescent="0.25">
      <c r="A751" s="13">
        <v>43065</v>
      </c>
      <c r="B751" s="14" t="s">
        <v>624</v>
      </c>
      <c r="C751" s="15" t="s">
        <v>54</v>
      </c>
      <c r="D751" s="15" t="s">
        <v>154</v>
      </c>
      <c r="E751" s="16" t="s">
        <v>155</v>
      </c>
      <c r="F751" s="16" t="s">
        <v>156</v>
      </c>
      <c r="G751" s="15">
        <v>2</v>
      </c>
      <c r="H751" s="14" t="s">
        <v>12</v>
      </c>
      <c r="I751" s="17" t="s">
        <v>401</v>
      </c>
      <c r="J751" s="15">
        <v>1</v>
      </c>
      <c r="K751" s="15">
        <v>0</v>
      </c>
      <c r="L751" s="15">
        <v>1</v>
      </c>
      <c r="M751" s="3">
        <f t="shared" si="66"/>
        <v>5</v>
      </c>
      <c r="N751" s="3">
        <f t="shared" si="68"/>
        <v>1</v>
      </c>
      <c r="O751" s="11" t="str">
        <f t="shared" si="67"/>
        <v>Martináková Stela</v>
      </c>
      <c r="P751" s="3">
        <f t="shared" si="69"/>
        <v>6</v>
      </c>
      <c r="W751" s="34"/>
    </row>
    <row r="752" spans="1:23" x14ac:dyDescent="0.25">
      <c r="A752" s="13">
        <v>43065</v>
      </c>
      <c r="B752" s="14" t="s">
        <v>624</v>
      </c>
      <c r="C752" s="15" t="s">
        <v>54</v>
      </c>
      <c r="D752" s="15" t="s">
        <v>154</v>
      </c>
      <c r="E752" s="16" t="s">
        <v>414</v>
      </c>
      <c r="F752" s="16" t="s">
        <v>162</v>
      </c>
      <c r="G752" s="15" t="s">
        <v>173</v>
      </c>
      <c r="H752" s="14" t="s">
        <v>12</v>
      </c>
      <c r="I752" s="17" t="s">
        <v>169</v>
      </c>
      <c r="J752" s="15">
        <v>1</v>
      </c>
      <c r="K752" s="15">
        <v>0</v>
      </c>
      <c r="L752" s="15">
        <v>2</v>
      </c>
      <c r="M752" s="3">
        <f t="shared" si="66"/>
        <v>0</v>
      </c>
      <c r="N752" s="3">
        <f t="shared" si="68"/>
        <v>1</v>
      </c>
      <c r="O752" s="11" t="str">
        <f t="shared" si="67"/>
        <v>Kulhánek Adam</v>
      </c>
      <c r="P752" s="3">
        <f t="shared" si="69"/>
        <v>1</v>
      </c>
      <c r="W752" s="34"/>
    </row>
    <row r="753" spans="1:23" x14ac:dyDescent="0.25">
      <c r="A753" s="13">
        <v>43065</v>
      </c>
      <c r="B753" s="14" t="s">
        <v>624</v>
      </c>
      <c r="C753" s="15" t="s">
        <v>54</v>
      </c>
      <c r="D753" s="15" t="s">
        <v>154</v>
      </c>
      <c r="E753" s="16" t="s">
        <v>402</v>
      </c>
      <c r="F753" s="16" t="s">
        <v>162</v>
      </c>
      <c r="G753" s="15">
        <v>5</v>
      </c>
      <c r="H753" s="14" t="s">
        <v>12</v>
      </c>
      <c r="I753" s="17" t="s">
        <v>495</v>
      </c>
      <c r="J753" s="15">
        <v>2</v>
      </c>
      <c r="K753" s="15">
        <v>0</v>
      </c>
      <c r="L753" s="15">
        <v>2</v>
      </c>
      <c r="M753" s="3">
        <f t="shared" si="66"/>
        <v>0</v>
      </c>
      <c r="N753" s="3">
        <f t="shared" si="68"/>
        <v>2</v>
      </c>
      <c r="O753" s="11" t="str">
        <f t="shared" si="67"/>
        <v>Dryšl Adam</v>
      </c>
      <c r="P753" s="3">
        <f t="shared" si="69"/>
        <v>2</v>
      </c>
      <c r="W753" s="34"/>
    </row>
    <row r="754" spans="1:23" x14ac:dyDescent="0.25">
      <c r="A754" s="13">
        <v>43065</v>
      </c>
      <c r="B754" s="14" t="s">
        <v>624</v>
      </c>
      <c r="C754" s="15" t="s">
        <v>54</v>
      </c>
      <c r="D754" s="15" t="s">
        <v>154</v>
      </c>
      <c r="E754" s="16" t="s">
        <v>158</v>
      </c>
      <c r="F754" s="16" t="s">
        <v>159</v>
      </c>
      <c r="G754" s="15" t="s">
        <v>173</v>
      </c>
      <c r="H754" s="14" t="s">
        <v>12</v>
      </c>
      <c r="I754" s="17" t="s">
        <v>169</v>
      </c>
      <c r="J754" s="15">
        <v>0</v>
      </c>
      <c r="K754" s="15">
        <v>0</v>
      </c>
      <c r="L754" s="15">
        <v>2</v>
      </c>
      <c r="M754" s="3">
        <f t="shared" si="66"/>
        <v>0</v>
      </c>
      <c r="N754" s="3">
        <f t="shared" si="68"/>
        <v>0</v>
      </c>
      <c r="O754" s="11" t="str">
        <f t="shared" si="67"/>
        <v>Turek Jakub</v>
      </c>
      <c r="P754" s="3">
        <f t="shared" si="69"/>
        <v>0</v>
      </c>
      <c r="W754" s="34"/>
    </row>
    <row r="755" spans="1:23" x14ac:dyDescent="0.25">
      <c r="A755" s="13">
        <v>43065</v>
      </c>
      <c r="B755" s="14" t="s">
        <v>624</v>
      </c>
      <c r="C755" s="15" t="s">
        <v>54</v>
      </c>
      <c r="D755" s="15" t="s">
        <v>154</v>
      </c>
      <c r="E755" s="16" t="s">
        <v>630</v>
      </c>
      <c r="F755" s="16" t="s">
        <v>631</v>
      </c>
      <c r="G755" s="15" t="s">
        <v>173</v>
      </c>
      <c r="H755" s="14" t="s">
        <v>12</v>
      </c>
      <c r="I755" s="17" t="s">
        <v>611</v>
      </c>
      <c r="J755" s="15">
        <v>0</v>
      </c>
      <c r="K755" s="15">
        <v>0</v>
      </c>
      <c r="L755" s="15">
        <v>1</v>
      </c>
      <c r="M755" s="3">
        <f t="shared" si="66"/>
        <v>0</v>
      </c>
      <c r="N755" s="3">
        <f t="shared" si="68"/>
        <v>0</v>
      </c>
      <c r="O755" s="11" t="str">
        <f t="shared" si="67"/>
        <v>Vrbas Alexandr</v>
      </c>
      <c r="P755" s="3">
        <f t="shared" si="69"/>
        <v>0</v>
      </c>
      <c r="W755" s="34"/>
    </row>
    <row r="756" spans="1:23" x14ac:dyDescent="0.25">
      <c r="A756" s="13">
        <v>43071</v>
      </c>
      <c r="B756" s="14" t="s">
        <v>632</v>
      </c>
      <c r="C756" s="15" t="s">
        <v>11</v>
      </c>
      <c r="D756" s="15" t="s">
        <v>154</v>
      </c>
      <c r="E756" s="16" t="s">
        <v>161</v>
      </c>
      <c r="F756" s="16" t="s">
        <v>193</v>
      </c>
      <c r="G756" s="15">
        <v>2</v>
      </c>
      <c r="H756" s="14" t="s">
        <v>12</v>
      </c>
      <c r="I756" s="17" t="s">
        <v>633</v>
      </c>
      <c r="J756" s="15">
        <v>1</v>
      </c>
      <c r="K756" s="15">
        <v>0</v>
      </c>
      <c r="L756" s="15">
        <v>1</v>
      </c>
      <c r="M756" s="3">
        <f t="shared" si="66"/>
        <v>3</v>
      </c>
      <c r="N756" s="3">
        <f t="shared" si="68"/>
        <v>1</v>
      </c>
      <c r="O756" s="11" t="str">
        <f t="shared" si="67"/>
        <v>To Vojtěch</v>
      </c>
      <c r="P756" s="3">
        <f t="shared" si="69"/>
        <v>4</v>
      </c>
      <c r="W756" s="34"/>
    </row>
    <row r="757" spans="1:23" x14ac:dyDescent="0.25">
      <c r="A757" s="13">
        <v>43071</v>
      </c>
      <c r="B757" s="14" t="s">
        <v>632</v>
      </c>
      <c r="C757" s="15" t="s">
        <v>11</v>
      </c>
      <c r="D757" s="15" t="s">
        <v>154</v>
      </c>
      <c r="E757" s="16" t="s">
        <v>190</v>
      </c>
      <c r="F757" s="16" t="s">
        <v>634</v>
      </c>
      <c r="G757" s="15">
        <v>1</v>
      </c>
      <c r="H757" s="14" t="s">
        <v>12</v>
      </c>
      <c r="I757" s="17" t="s">
        <v>633</v>
      </c>
      <c r="J757" s="15">
        <v>2</v>
      </c>
      <c r="K757" s="15">
        <v>0</v>
      </c>
      <c r="L757" s="15">
        <v>0</v>
      </c>
      <c r="M757" s="3">
        <f t="shared" si="66"/>
        <v>4</v>
      </c>
      <c r="N757" s="3">
        <f t="shared" si="68"/>
        <v>2</v>
      </c>
      <c r="O757" s="11" t="str">
        <f t="shared" si="67"/>
        <v>Kolář Zbyněk</v>
      </c>
      <c r="P757" s="3">
        <f t="shared" si="69"/>
        <v>6</v>
      </c>
      <c r="W757" s="34"/>
    </row>
    <row r="758" spans="1:23" x14ac:dyDescent="0.25">
      <c r="A758" s="13">
        <v>43071</v>
      </c>
      <c r="B758" s="14" t="s">
        <v>632</v>
      </c>
      <c r="C758" s="15" t="s">
        <v>11</v>
      </c>
      <c r="D758" s="15" t="s">
        <v>154</v>
      </c>
      <c r="E758" s="16" t="s">
        <v>635</v>
      </c>
      <c r="F758" s="16" t="s">
        <v>636</v>
      </c>
      <c r="G758" s="15">
        <v>3</v>
      </c>
      <c r="H758" s="14" t="s">
        <v>12</v>
      </c>
      <c r="I758" s="17" t="s">
        <v>633</v>
      </c>
      <c r="J758" s="15">
        <v>0</v>
      </c>
      <c r="K758" s="15">
        <v>0</v>
      </c>
      <c r="L758" s="15">
        <v>2</v>
      </c>
      <c r="M758" s="3">
        <f t="shared" si="66"/>
        <v>2</v>
      </c>
      <c r="N758" s="3">
        <f t="shared" si="68"/>
        <v>0</v>
      </c>
      <c r="O758" s="11" t="str">
        <f t="shared" si="67"/>
        <v>Obrousík Matouš</v>
      </c>
      <c r="P758" s="3">
        <f t="shared" si="69"/>
        <v>2</v>
      </c>
      <c r="W758" s="34"/>
    </row>
    <row r="759" spans="1:23" x14ac:dyDescent="0.25">
      <c r="A759" s="13">
        <v>43071</v>
      </c>
      <c r="B759" s="14" t="s">
        <v>632</v>
      </c>
      <c r="C759" s="15" t="s">
        <v>11</v>
      </c>
      <c r="D759" s="15" t="s">
        <v>154</v>
      </c>
      <c r="E759" s="16" t="s">
        <v>625</v>
      </c>
      <c r="F759" s="16" t="s">
        <v>172</v>
      </c>
      <c r="G759" s="15">
        <v>2</v>
      </c>
      <c r="H759" s="14" t="s">
        <v>12</v>
      </c>
      <c r="I759" s="17" t="s">
        <v>417</v>
      </c>
      <c r="J759" s="15">
        <v>1</v>
      </c>
      <c r="K759" s="15">
        <v>0</v>
      </c>
      <c r="L759" s="15">
        <v>1</v>
      </c>
      <c r="M759" s="3">
        <f t="shared" si="66"/>
        <v>3</v>
      </c>
      <c r="N759" s="3">
        <f t="shared" si="68"/>
        <v>1</v>
      </c>
      <c r="O759" s="11" t="str">
        <f t="shared" si="67"/>
        <v>Nuhlíček Michal</v>
      </c>
      <c r="P759" s="3">
        <f t="shared" si="69"/>
        <v>4</v>
      </c>
      <c r="W759" s="34"/>
    </row>
    <row r="760" spans="1:23" x14ac:dyDescent="0.25">
      <c r="A760" s="13">
        <v>43071</v>
      </c>
      <c r="B760" s="14" t="s">
        <v>632</v>
      </c>
      <c r="C760" s="15" t="s">
        <v>11</v>
      </c>
      <c r="D760" s="15" t="s">
        <v>154</v>
      </c>
      <c r="E760" s="16" t="s">
        <v>635</v>
      </c>
      <c r="F760" s="16" t="s">
        <v>186</v>
      </c>
      <c r="G760" s="15">
        <v>3</v>
      </c>
      <c r="H760" s="14" t="s">
        <v>12</v>
      </c>
      <c r="I760" s="17" t="s">
        <v>417</v>
      </c>
      <c r="J760" s="15">
        <v>0</v>
      </c>
      <c r="K760" s="15">
        <v>0</v>
      </c>
      <c r="L760" s="15">
        <v>2</v>
      </c>
      <c r="M760" s="3">
        <f t="shared" si="66"/>
        <v>2</v>
      </c>
      <c r="N760" s="3">
        <f t="shared" si="68"/>
        <v>0</v>
      </c>
      <c r="O760" s="11" t="str">
        <f t="shared" si="67"/>
        <v>Obrousík Šimon</v>
      </c>
      <c r="P760" s="3">
        <f t="shared" si="69"/>
        <v>2</v>
      </c>
      <c r="W760" s="34"/>
    </row>
    <row r="761" spans="1:23" x14ac:dyDescent="0.25">
      <c r="A761" s="13">
        <v>43071</v>
      </c>
      <c r="B761" s="14" t="s">
        <v>632</v>
      </c>
      <c r="C761" s="15" t="s">
        <v>11</v>
      </c>
      <c r="D761" s="15" t="s">
        <v>154</v>
      </c>
      <c r="E761" s="16" t="s">
        <v>637</v>
      </c>
      <c r="F761" s="16" t="s">
        <v>532</v>
      </c>
      <c r="G761" s="15">
        <v>1</v>
      </c>
      <c r="H761" s="14" t="s">
        <v>12</v>
      </c>
      <c r="I761" s="17" t="s">
        <v>638</v>
      </c>
      <c r="J761" s="15">
        <v>2</v>
      </c>
      <c r="K761" s="15">
        <v>0</v>
      </c>
      <c r="L761" s="15">
        <v>0</v>
      </c>
      <c r="M761" s="3">
        <f t="shared" si="66"/>
        <v>4</v>
      </c>
      <c r="N761" s="3">
        <f t="shared" si="68"/>
        <v>2</v>
      </c>
      <c r="O761" s="11" t="str">
        <f t="shared" si="67"/>
        <v>Vjaclovský David</v>
      </c>
      <c r="P761" s="3">
        <f t="shared" si="69"/>
        <v>6</v>
      </c>
      <c r="W761" s="34"/>
    </row>
    <row r="762" spans="1:23" x14ac:dyDescent="0.25">
      <c r="A762" s="13">
        <v>43071</v>
      </c>
      <c r="B762" s="14" t="s">
        <v>632</v>
      </c>
      <c r="C762" s="15" t="s">
        <v>11</v>
      </c>
      <c r="D762" s="15" t="s">
        <v>154</v>
      </c>
      <c r="E762" s="16" t="s">
        <v>625</v>
      </c>
      <c r="F762" s="16" t="s">
        <v>159</v>
      </c>
      <c r="G762" s="15">
        <v>1</v>
      </c>
      <c r="H762" s="14" t="s">
        <v>12</v>
      </c>
      <c r="I762" s="17" t="s">
        <v>157</v>
      </c>
      <c r="J762" s="15">
        <v>2</v>
      </c>
      <c r="K762" s="15">
        <v>0</v>
      </c>
      <c r="L762" s="15">
        <v>0</v>
      </c>
      <c r="M762" s="3">
        <f t="shared" si="66"/>
        <v>4</v>
      </c>
      <c r="N762" s="3">
        <f t="shared" si="68"/>
        <v>2</v>
      </c>
      <c r="O762" s="11" t="str">
        <f t="shared" si="67"/>
        <v>Nuhlíček Jakub</v>
      </c>
      <c r="P762" s="3">
        <f t="shared" si="69"/>
        <v>6</v>
      </c>
      <c r="W762" s="34"/>
    </row>
    <row r="763" spans="1:23" x14ac:dyDescent="0.25">
      <c r="A763" s="13">
        <v>43071</v>
      </c>
      <c r="B763" s="14" t="s">
        <v>632</v>
      </c>
      <c r="C763" s="15" t="s">
        <v>11</v>
      </c>
      <c r="D763" s="15" t="s">
        <v>154</v>
      </c>
      <c r="E763" s="16" t="s">
        <v>190</v>
      </c>
      <c r="F763" s="16" t="s">
        <v>639</v>
      </c>
      <c r="G763" s="15">
        <v>2</v>
      </c>
      <c r="H763" s="14" t="s">
        <v>12</v>
      </c>
      <c r="I763" s="17" t="s">
        <v>163</v>
      </c>
      <c r="J763" s="15">
        <v>1</v>
      </c>
      <c r="K763" s="15">
        <v>0</v>
      </c>
      <c r="L763" s="15">
        <v>1</v>
      </c>
      <c r="M763" s="3">
        <f t="shared" si="66"/>
        <v>3</v>
      </c>
      <c r="N763" s="3">
        <f t="shared" si="68"/>
        <v>1</v>
      </c>
      <c r="O763" s="11" t="str">
        <f t="shared" si="67"/>
        <v>Kolář Václav</v>
      </c>
      <c r="P763" s="3">
        <f t="shared" si="69"/>
        <v>4</v>
      </c>
      <c r="W763" s="34"/>
    </row>
    <row r="764" spans="1:23" x14ac:dyDescent="0.25">
      <c r="A764" s="13">
        <v>43071</v>
      </c>
      <c r="B764" s="14" t="s">
        <v>632</v>
      </c>
      <c r="C764" s="15" t="s">
        <v>11</v>
      </c>
      <c r="D764" s="15" t="s">
        <v>154</v>
      </c>
      <c r="E764" s="16" t="s">
        <v>640</v>
      </c>
      <c r="F764" s="16" t="s">
        <v>159</v>
      </c>
      <c r="G764" s="15">
        <v>3</v>
      </c>
      <c r="H764" s="14" t="s">
        <v>12</v>
      </c>
      <c r="I764" s="17" t="s">
        <v>163</v>
      </c>
      <c r="J764" s="15">
        <v>0</v>
      </c>
      <c r="K764" s="15">
        <v>0</v>
      </c>
      <c r="L764" s="15">
        <v>2</v>
      </c>
      <c r="M764" s="3">
        <f t="shared" si="66"/>
        <v>2</v>
      </c>
      <c r="N764" s="3">
        <f t="shared" si="68"/>
        <v>0</v>
      </c>
      <c r="O764" s="11" t="str">
        <f t="shared" si="67"/>
        <v>Pröschl Jakub</v>
      </c>
      <c r="P764" s="3">
        <f t="shared" si="69"/>
        <v>2</v>
      </c>
      <c r="W764" s="34"/>
    </row>
    <row r="765" spans="1:23" x14ac:dyDescent="0.25">
      <c r="A765" s="13">
        <v>43071</v>
      </c>
      <c r="B765" s="14" t="s">
        <v>632</v>
      </c>
      <c r="C765" s="15" t="s">
        <v>11</v>
      </c>
      <c r="D765" s="15" t="s">
        <v>154</v>
      </c>
      <c r="E765" s="16" t="s">
        <v>641</v>
      </c>
      <c r="F765" s="16" t="s">
        <v>191</v>
      </c>
      <c r="G765" s="15">
        <v>3</v>
      </c>
      <c r="H765" s="14" t="s">
        <v>12</v>
      </c>
      <c r="I765" s="17" t="s">
        <v>401</v>
      </c>
      <c r="J765" s="15">
        <v>0</v>
      </c>
      <c r="K765" s="15">
        <v>0</v>
      </c>
      <c r="L765" s="15">
        <v>2</v>
      </c>
      <c r="M765" s="3">
        <f t="shared" si="66"/>
        <v>2</v>
      </c>
      <c r="N765" s="3">
        <f t="shared" si="68"/>
        <v>0</v>
      </c>
      <c r="O765" s="11" t="str">
        <f t="shared" si="67"/>
        <v>Korytář Daniel</v>
      </c>
      <c r="P765" s="3">
        <f t="shared" si="69"/>
        <v>2</v>
      </c>
      <c r="W765" s="34"/>
    </row>
    <row r="766" spans="1:23" x14ac:dyDescent="0.25">
      <c r="A766" s="13">
        <v>43071</v>
      </c>
      <c r="B766" s="14" t="s">
        <v>632</v>
      </c>
      <c r="C766" s="15" t="s">
        <v>11</v>
      </c>
      <c r="D766" s="15" t="s">
        <v>154</v>
      </c>
      <c r="E766" s="16" t="s">
        <v>540</v>
      </c>
      <c r="F766" s="16" t="s">
        <v>193</v>
      </c>
      <c r="G766" s="15">
        <v>2</v>
      </c>
      <c r="H766" s="14" t="s">
        <v>12</v>
      </c>
      <c r="I766" s="17" t="s">
        <v>174</v>
      </c>
      <c r="J766" s="15">
        <v>1</v>
      </c>
      <c r="K766" s="15">
        <v>0</v>
      </c>
      <c r="L766" s="15">
        <v>1</v>
      </c>
      <c r="M766" s="3">
        <f t="shared" si="66"/>
        <v>3</v>
      </c>
      <c r="N766" s="3">
        <f t="shared" si="68"/>
        <v>1</v>
      </c>
      <c r="O766" s="11" t="str">
        <f t="shared" si="67"/>
        <v>Stark Vojtěch</v>
      </c>
      <c r="P766" s="3">
        <f t="shared" si="69"/>
        <v>4</v>
      </c>
      <c r="W766" s="34"/>
    </row>
    <row r="767" spans="1:23" x14ac:dyDescent="0.25">
      <c r="A767" s="13">
        <v>43071</v>
      </c>
      <c r="B767" s="14" t="s">
        <v>632</v>
      </c>
      <c r="C767" s="15" t="s">
        <v>11</v>
      </c>
      <c r="D767" s="15" t="s">
        <v>154</v>
      </c>
      <c r="E767" s="16" t="s">
        <v>574</v>
      </c>
      <c r="F767" s="16" t="s">
        <v>222</v>
      </c>
      <c r="G767" s="15">
        <v>1</v>
      </c>
      <c r="H767" s="14" t="s">
        <v>12</v>
      </c>
      <c r="I767" s="17" t="s">
        <v>331</v>
      </c>
      <c r="J767" s="15">
        <v>3</v>
      </c>
      <c r="K767" s="15">
        <v>0</v>
      </c>
      <c r="L767" s="15">
        <v>0</v>
      </c>
      <c r="M767" s="3">
        <f t="shared" si="66"/>
        <v>4</v>
      </c>
      <c r="N767" s="3">
        <f t="shared" si="68"/>
        <v>3</v>
      </c>
      <c r="O767" s="11" t="str">
        <f t="shared" si="67"/>
        <v>Mikenda Ondřej</v>
      </c>
      <c r="P767" s="3">
        <f t="shared" si="69"/>
        <v>7</v>
      </c>
      <c r="W767" s="34"/>
    </row>
    <row r="768" spans="1:23" x14ac:dyDescent="0.25">
      <c r="A768" s="13">
        <v>43071</v>
      </c>
      <c r="B768" s="14" t="s">
        <v>632</v>
      </c>
      <c r="C768" s="15" t="s">
        <v>11</v>
      </c>
      <c r="D768" s="15" t="s">
        <v>154</v>
      </c>
      <c r="E768" s="16" t="s">
        <v>357</v>
      </c>
      <c r="F768" s="16" t="s">
        <v>199</v>
      </c>
      <c r="G768" s="15">
        <v>3</v>
      </c>
      <c r="H768" s="14" t="s">
        <v>12</v>
      </c>
      <c r="I768" s="17" t="s">
        <v>331</v>
      </c>
      <c r="J768" s="15">
        <v>1</v>
      </c>
      <c r="K768" s="15">
        <v>0</v>
      </c>
      <c r="L768" s="15">
        <v>2</v>
      </c>
      <c r="M768" s="3">
        <f t="shared" si="66"/>
        <v>2</v>
      </c>
      <c r="N768" s="3">
        <f t="shared" si="68"/>
        <v>1</v>
      </c>
      <c r="O768" s="11" t="str">
        <f t="shared" si="67"/>
        <v>Horák Richard</v>
      </c>
      <c r="P768" s="3">
        <f t="shared" si="69"/>
        <v>3</v>
      </c>
      <c r="W768" s="34"/>
    </row>
    <row r="769" spans="1:23" x14ac:dyDescent="0.25">
      <c r="A769" s="13">
        <v>43071</v>
      </c>
      <c r="B769" s="14" t="s">
        <v>632</v>
      </c>
      <c r="C769" s="15" t="s">
        <v>11</v>
      </c>
      <c r="D769" s="15" t="s">
        <v>154</v>
      </c>
      <c r="E769" s="16" t="s">
        <v>642</v>
      </c>
      <c r="F769" s="16" t="s">
        <v>201</v>
      </c>
      <c r="G769" s="15">
        <v>3</v>
      </c>
      <c r="H769" s="14" t="s">
        <v>12</v>
      </c>
      <c r="I769" s="17" t="s">
        <v>176</v>
      </c>
      <c r="J769" s="15">
        <v>1</v>
      </c>
      <c r="K769" s="15">
        <v>0</v>
      </c>
      <c r="L769" s="15">
        <v>2</v>
      </c>
      <c r="M769" s="3">
        <f t="shared" si="66"/>
        <v>2</v>
      </c>
      <c r="N769" s="3">
        <f t="shared" si="68"/>
        <v>1</v>
      </c>
      <c r="O769" s="11" t="str">
        <f t="shared" si="67"/>
        <v>Štverka Matyáš</v>
      </c>
      <c r="P769" s="3">
        <f t="shared" si="69"/>
        <v>3</v>
      </c>
      <c r="W769" s="34"/>
    </row>
    <row r="770" spans="1:23" x14ac:dyDescent="0.25">
      <c r="A770" s="13">
        <v>43071</v>
      </c>
      <c r="B770" s="14" t="s">
        <v>632</v>
      </c>
      <c r="C770" s="15" t="s">
        <v>11</v>
      </c>
      <c r="D770" s="15" t="s">
        <v>154</v>
      </c>
      <c r="E770" s="16" t="s">
        <v>543</v>
      </c>
      <c r="F770" s="16" t="s">
        <v>172</v>
      </c>
      <c r="G770" s="15">
        <v>2</v>
      </c>
      <c r="H770" s="14" t="s">
        <v>12</v>
      </c>
      <c r="I770" s="17" t="s">
        <v>176</v>
      </c>
      <c r="J770" s="15">
        <v>2</v>
      </c>
      <c r="K770" s="15">
        <v>0</v>
      </c>
      <c r="L770" s="15">
        <v>1</v>
      </c>
      <c r="M770" s="3">
        <f t="shared" ref="M770:M833" si="70">IF(ISNA(VLOOKUP(C770&amp;G770,$V$3:$W$92,2,FALSE)),0,VLOOKUP(C770&amp;G770,$V$3:$W$92,2,FALSE))</f>
        <v>3</v>
      </c>
      <c r="N770" s="3">
        <f t="shared" si="68"/>
        <v>2</v>
      </c>
      <c r="O770" s="11" t="str">
        <f t="shared" ref="O770:O833" si="71">E770&amp;" "&amp;F770</f>
        <v>Baudiš Michal</v>
      </c>
      <c r="P770" s="3">
        <f t="shared" si="69"/>
        <v>5</v>
      </c>
      <c r="W770" s="34"/>
    </row>
    <row r="771" spans="1:23" x14ac:dyDescent="0.25">
      <c r="A771" s="13">
        <v>43071</v>
      </c>
      <c r="B771" s="14" t="s">
        <v>632</v>
      </c>
      <c r="C771" s="15" t="s">
        <v>11</v>
      </c>
      <c r="D771" s="15" t="s">
        <v>154</v>
      </c>
      <c r="E771" s="16" t="s">
        <v>403</v>
      </c>
      <c r="F771" s="16" t="s">
        <v>186</v>
      </c>
      <c r="G771" s="15">
        <v>1</v>
      </c>
      <c r="H771" s="14" t="s">
        <v>12</v>
      </c>
      <c r="I771" s="17" t="s">
        <v>176</v>
      </c>
      <c r="J771" s="15">
        <v>3</v>
      </c>
      <c r="K771" s="15">
        <v>0</v>
      </c>
      <c r="L771" s="15">
        <v>0</v>
      </c>
      <c r="M771" s="3">
        <f t="shared" si="70"/>
        <v>4</v>
      </c>
      <c r="N771" s="3">
        <f t="shared" ref="N771:N834" si="72">IF(D771="d",SUM(J771*2,K771),J771)</f>
        <v>3</v>
      </c>
      <c r="O771" s="11" t="str">
        <f t="shared" si="71"/>
        <v>Schwarz Šimon</v>
      </c>
      <c r="P771" s="3">
        <f t="shared" ref="P771:P834" si="73">SUM(M771,N771)</f>
        <v>7</v>
      </c>
      <c r="W771" s="34"/>
    </row>
    <row r="772" spans="1:23" x14ac:dyDescent="0.25">
      <c r="A772" s="13">
        <v>43071</v>
      </c>
      <c r="B772" s="14" t="s">
        <v>632</v>
      </c>
      <c r="C772" s="15" t="s">
        <v>11</v>
      </c>
      <c r="D772" s="15" t="s">
        <v>154</v>
      </c>
      <c r="E772" s="16" t="s">
        <v>643</v>
      </c>
      <c r="F772" s="16" t="s">
        <v>191</v>
      </c>
      <c r="G772" s="15">
        <v>4</v>
      </c>
      <c r="H772" s="14" t="s">
        <v>12</v>
      </c>
      <c r="I772" s="17" t="s">
        <v>176</v>
      </c>
      <c r="J772" s="15">
        <v>0</v>
      </c>
      <c r="K772" s="15">
        <v>0</v>
      </c>
      <c r="L772" s="15">
        <v>3</v>
      </c>
      <c r="M772" s="3">
        <f t="shared" si="70"/>
        <v>0</v>
      </c>
      <c r="N772" s="3">
        <f t="shared" si="72"/>
        <v>0</v>
      </c>
      <c r="O772" s="11" t="str">
        <f t="shared" si="71"/>
        <v>Buček Daniel</v>
      </c>
      <c r="P772" s="3">
        <f t="shared" si="73"/>
        <v>0</v>
      </c>
      <c r="W772" s="34"/>
    </row>
    <row r="773" spans="1:23" x14ac:dyDescent="0.25">
      <c r="A773" s="13">
        <v>43071</v>
      </c>
      <c r="B773" s="14" t="s">
        <v>632</v>
      </c>
      <c r="C773" s="15" t="s">
        <v>11</v>
      </c>
      <c r="D773" s="15" t="s">
        <v>154</v>
      </c>
      <c r="E773" s="16" t="s">
        <v>644</v>
      </c>
      <c r="F773" s="16" t="s">
        <v>222</v>
      </c>
      <c r="G773" s="15">
        <v>2</v>
      </c>
      <c r="H773" s="14" t="s">
        <v>12</v>
      </c>
      <c r="I773" s="17" t="s">
        <v>420</v>
      </c>
      <c r="J773" s="15">
        <v>0</v>
      </c>
      <c r="K773" s="15">
        <v>0</v>
      </c>
      <c r="L773" s="15">
        <v>2</v>
      </c>
      <c r="M773" s="3">
        <f t="shared" si="70"/>
        <v>3</v>
      </c>
      <c r="N773" s="3">
        <f t="shared" si="72"/>
        <v>0</v>
      </c>
      <c r="O773" s="11" t="str">
        <f t="shared" si="71"/>
        <v>Šimkovič Ondřej</v>
      </c>
      <c r="P773" s="3">
        <f t="shared" si="73"/>
        <v>3</v>
      </c>
      <c r="W773" s="34"/>
    </row>
    <row r="774" spans="1:23" x14ac:dyDescent="0.25">
      <c r="A774" s="13">
        <v>43071</v>
      </c>
      <c r="B774" s="14" t="s">
        <v>632</v>
      </c>
      <c r="C774" s="15" t="s">
        <v>11</v>
      </c>
      <c r="D774" s="15" t="s">
        <v>154</v>
      </c>
      <c r="E774" s="16" t="s">
        <v>544</v>
      </c>
      <c r="F774" s="16" t="s">
        <v>197</v>
      </c>
      <c r="G774" s="15">
        <v>2</v>
      </c>
      <c r="H774" s="14" t="s">
        <v>14</v>
      </c>
      <c r="I774" s="17" t="s">
        <v>331</v>
      </c>
      <c r="J774" s="15">
        <v>0</v>
      </c>
      <c r="K774" s="15">
        <v>0</v>
      </c>
      <c r="L774" s="15">
        <v>2</v>
      </c>
      <c r="M774" s="3">
        <f t="shared" si="70"/>
        <v>3</v>
      </c>
      <c r="N774" s="3">
        <f t="shared" si="72"/>
        <v>0</v>
      </c>
      <c r="O774" s="11" t="str">
        <f t="shared" si="71"/>
        <v>Válek Matěj</v>
      </c>
      <c r="P774" s="3">
        <f t="shared" si="73"/>
        <v>3</v>
      </c>
      <c r="W774" s="34"/>
    </row>
    <row r="775" spans="1:23" x14ac:dyDescent="0.25">
      <c r="A775" s="13">
        <v>43071</v>
      </c>
      <c r="B775" s="14" t="s">
        <v>632</v>
      </c>
      <c r="C775" s="15" t="s">
        <v>11</v>
      </c>
      <c r="D775" s="15" t="s">
        <v>154</v>
      </c>
      <c r="E775" s="16" t="s">
        <v>578</v>
      </c>
      <c r="F775" s="16" t="s">
        <v>201</v>
      </c>
      <c r="G775" s="15">
        <v>1</v>
      </c>
      <c r="H775" s="14" t="s">
        <v>14</v>
      </c>
      <c r="I775" s="17" t="s">
        <v>420</v>
      </c>
      <c r="J775" s="15">
        <v>3</v>
      </c>
      <c r="K775" s="15">
        <v>0</v>
      </c>
      <c r="L775" s="15">
        <v>0</v>
      </c>
      <c r="M775" s="3">
        <f t="shared" si="70"/>
        <v>4</v>
      </c>
      <c r="N775" s="3">
        <f t="shared" si="72"/>
        <v>3</v>
      </c>
      <c r="O775" s="11" t="str">
        <f t="shared" si="71"/>
        <v>Závodný Matyáš</v>
      </c>
      <c r="P775" s="3">
        <f t="shared" si="73"/>
        <v>7</v>
      </c>
      <c r="W775" s="34"/>
    </row>
    <row r="776" spans="1:23" x14ac:dyDescent="0.25">
      <c r="A776" s="13">
        <v>43071</v>
      </c>
      <c r="B776" s="14" t="s">
        <v>632</v>
      </c>
      <c r="C776" s="15" t="s">
        <v>11</v>
      </c>
      <c r="D776" s="15" t="s">
        <v>154</v>
      </c>
      <c r="E776" s="16" t="s">
        <v>645</v>
      </c>
      <c r="F776" s="16" t="s">
        <v>222</v>
      </c>
      <c r="G776" s="15">
        <v>2</v>
      </c>
      <c r="H776" s="14" t="s">
        <v>14</v>
      </c>
      <c r="I776" s="17" t="s">
        <v>420</v>
      </c>
      <c r="J776" s="15">
        <v>2</v>
      </c>
      <c r="K776" s="15">
        <v>0</v>
      </c>
      <c r="L776" s="15">
        <v>1</v>
      </c>
      <c r="M776" s="3">
        <f t="shared" si="70"/>
        <v>3</v>
      </c>
      <c r="N776" s="3">
        <f t="shared" si="72"/>
        <v>2</v>
      </c>
      <c r="O776" s="11" t="str">
        <f t="shared" si="71"/>
        <v>Brož Ondřej</v>
      </c>
      <c r="P776" s="3">
        <f t="shared" si="73"/>
        <v>5</v>
      </c>
      <c r="W776" s="34"/>
    </row>
    <row r="777" spans="1:23" x14ac:dyDescent="0.25">
      <c r="A777" s="13">
        <v>43071</v>
      </c>
      <c r="B777" s="14" t="s">
        <v>632</v>
      </c>
      <c r="C777" s="15" t="s">
        <v>11</v>
      </c>
      <c r="D777" s="15" t="s">
        <v>154</v>
      </c>
      <c r="E777" s="16" t="s">
        <v>344</v>
      </c>
      <c r="F777" s="16" t="s">
        <v>162</v>
      </c>
      <c r="G777" s="15">
        <v>4</v>
      </c>
      <c r="H777" s="14" t="s">
        <v>14</v>
      </c>
      <c r="I777" s="17" t="s">
        <v>420</v>
      </c>
      <c r="J777" s="15">
        <v>0</v>
      </c>
      <c r="K777" s="15">
        <v>0</v>
      </c>
      <c r="L777" s="15">
        <v>3</v>
      </c>
      <c r="M777" s="3">
        <f t="shared" si="70"/>
        <v>0</v>
      </c>
      <c r="N777" s="3">
        <f t="shared" si="72"/>
        <v>0</v>
      </c>
      <c r="O777" s="11" t="str">
        <f t="shared" si="71"/>
        <v>Novák Adam</v>
      </c>
      <c r="P777" s="3">
        <f t="shared" si="73"/>
        <v>0</v>
      </c>
      <c r="W777" s="34"/>
    </row>
    <row r="778" spans="1:23" x14ac:dyDescent="0.25">
      <c r="A778" s="13">
        <v>43071</v>
      </c>
      <c r="B778" s="14" t="s">
        <v>632</v>
      </c>
      <c r="C778" s="15" t="s">
        <v>11</v>
      </c>
      <c r="D778" s="15" t="s">
        <v>154</v>
      </c>
      <c r="E778" s="16" t="s">
        <v>349</v>
      </c>
      <c r="F778" s="16" t="s">
        <v>195</v>
      </c>
      <c r="G778" s="15">
        <v>4</v>
      </c>
      <c r="H778" s="14" t="s">
        <v>14</v>
      </c>
      <c r="I778" s="17" t="s">
        <v>353</v>
      </c>
      <c r="J778" s="15">
        <v>0</v>
      </c>
      <c r="K778" s="15">
        <v>0</v>
      </c>
      <c r="L778" s="15">
        <v>3</v>
      </c>
      <c r="M778" s="3">
        <f t="shared" si="70"/>
        <v>0</v>
      </c>
      <c r="N778" s="3">
        <f t="shared" si="72"/>
        <v>0</v>
      </c>
      <c r="O778" s="11" t="str">
        <f t="shared" si="71"/>
        <v>Čech Jiří</v>
      </c>
      <c r="P778" s="3">
        <f t="shared" si="73"/>
        <v>0</v>
      </c>
      <c r="W778" s="34"/>
    </row>
    <row r="779" spans="1:23" x14ac:dyDescent="0.25">
      <c r="A779" s="13">
        <v>43071</v>
      </c>
      <c r="B779" s="14" t="s">
        <v>632</v>
      </c>
      <c r="C779" s="15" t="s">
        <v>11</v>
      </c>
      <c r="D779" s="15" t="s">
        <v>154</v>
      </c>
      <c r="E779" s="16" t="s">
        <v>333</v>
      </c>
      <c r="F779" s="16" t="s">
        <v>214</v>
      </c>
      <c r="G779" s="15">
        <v>2</v>
      </c>
      <c r="H779" s="14" t="s">
        <v>83</v>
      </c>
      <c r="I779" s="17" t="s">
        <v>353</v>
      </c>
      <c r="J779" s="15">
        <v>2</v>
      </c>
      <c r="K779" s="15">
        <v>0</v>
      </c>
      <c r="L779" s="15">
        <v>1</v>
      </c>
      <c r="M779" s="3">
        <f t="shared" si="70"/>
        <v>3</v>
      </c>
      <c r="N779" s="3">
        <f t="shared" si="72"/>
        <v>2</v>
      </c>
      <c r="O779" s="11" t="str">
        <f t="shared" si="71"/>
        <v>Mikendová Tereza</v>
      </c>
      <c r="P779" s="3">
        <f t="shared" si="73"/>
        <v>5</v>
      </c>
      <c r="W779" s="34"/>
    </row>
    <row r="780" spans="1:23" x14ac:dyDescent="0.25">
      <c r="A780" s="13">
        <v>43071</v>
      </c>
      <c r="B780" s="14" t="s">
        <v>632</v>
      </c>
      <c r="C780" s="15" t="s">
        <v>11</v>
      </c>
      <c r="D780" s="15" t="s">
        <v>154</v>
      </c>
      <c r="E780" s="16" t="s">
        <v>192</v>
      </c>
      <c r="F780" s="16" t="s">
        <v>193</v>
      </c>
      <c r="G780" s="15">
        <v>1</v>
      </c>
      <c r="H780" s="14" t="s">
        <v>15</v>
      </c>
      <c r="I780" s="17" t="s">
        <v>176</v>
      </c>
      <c r="J780" s="15">
        <v>2</v>
      </c>
      <c r="K780" s="15">
        <v>0</v>
      </c>
      <c r="L780" s="15">
        <v>0</v>
      </c>
      <c r="M780" s="3">
        <f t="shared" si="70"/>
        <v>4</v>
      </c>
      <c r="N780" s="3">
        <f t="shared" si="72"/>
        <v>2</v>
      </c>
      <c r="O780" s="11" t="str">
        <f t="shared" si="71"/>
        <v>Bulka Vojtěch</v>
      </c>
      <c r="P780" s="3">
        <f t="shared" si="73"/>
        <v>6</v>
      </c>
      <c r="W780" s="34"/>
    </row>
    <row r="781" spans="1:23" x14ac:dyDescent="0.25">
      <c r="A781" s="13">
        <v>43071</v>
      </c>
      <c r="B781" s="14" t="s">
        <v>665</v>
      </c>
      <c r="C781" s="15" t="s">
        <v>11</v>
      </c>
      <c r="D781" s="15" t="s">
        <v>154</v>
      </c>
      <c r="E781" s="16" t="s">
        <v>337</v>
      </c>
      <c r="F781" s="16" t="s">
        <v>217</v>
      </c>
      <c r="G781" s="15">
        <v>1</v>
      </c>
      <c r="H781" s="14" t="s">
        <v>14</v>
      </c>
      <c r="I781" s="17" t="s">
        <v>174</v>
      </c>
      <c r="J781" s="15">
        <v>3</v>
      </c>
      <c r="K781" s="15">
        <v>0</v>
      </c>
      <c r="L781" s="15">
        <v>0</v>
      </c>
      <c r="M781" s="3">
        <f t="shared" si="70"/>
        <v>4</v>
      </c>
      <c r="N781" s="3">
        <f t="shared" si="72"/>
        <v>3</v>
      </c>
      <c r="O781" s="11" t="str">
        <f t="shared" si="71"/>
        <v>Boháček Jan</v>
      </c>
      <c r="P781" s="3">
        <f t="shared" si="73"/>
        <v>7</v>
      </c>
      <c r="W781" s="34"/>
    </row>
    <row r="782" spans="1:23" x14ac:dyDescent="0.25">
      <c r="A782" s="13">
        <v>43071</v>
      </c>
      <c r="B782" s="14" t="s">
        <v>665</v>
      </c>
      <c r="C782" s="15" t="s">
        <v>11</v>
      </c>
      <c r="D782" s="15" t="s">
        <v>154</v>
      </c>
      <c r="E782" s="16" t="s">
        <v>337</v>
      </c>
      <c r="F782" s="16" t="s">
        <v>217</v>
      </c>
      <c r="G782" s="15">
        <v>1</v>
      </c>
      <c r="H782" s="14" t="s">
        <v>14</v>
      </c>
      <c r="I782" s="17" t="s">
        <v>176</v>
      </c>
      <c r="J782" s="15">
        <v>2</v>
      </c>
      <c r="K782" s="15">
        <v>0</v>
      </c>
      <c r="L782" s="15">
        <v>0</v>
      </c>
      <c r="M782" s="3">
        <f t="shared" si="70"/>
        <v>4</v>
      </c>
      <c r="N782" s="3">
        <f t="shared" si="72"/>
        <v>2</v>
      </c>
      <c r="O782" s="11" t="str">
        <f t="shared" si="71"/>
        <v>Boháček Jan</v>
      </c>
      <c r="P782" s="3">
        <f t="shared" si="73"/>
        <v>6</v>
      </c>
      <c r="W782" s="34"/>
    </row>
    <row r="783" spans="1:23" x14ac:dyDescent="0.25">
      <c r="A783" s="13">
        <v>43065</v>
      </c>
      <c r="B783" s="14" t="s">
        <v>666</v>
      </c>
      <c r="C783" s="15" t="s">
        <v>17</v>
      </c>
      <c r="D783" s="15" t="s">
        <v>154</v>
      </c>
      <c r="E783" s="16" t="s">
        <v>667</v>
      </c>
      <c r="F783" s="16" t="s">
        <v>668</v>
      </c>
      <c r="G783" s="15">
        <v>3</v>
      </c>
      <c r="H783" s="14" t="s">
        <v>14</v>
      </c>
      <c r="I783" s="17" t="s">
        <v>157</v>
      </c>
      <c r="J783" s="15">
        <v>0</v>
      </c>
      <c r="K783" s="15">
        <v>0</v>
      </c>
      <c r="L783" s="15">
        <v>2</v>
      </c>
      <c r="M783" s="3">
        <f t="shared" si="70"/>
        <v>3</v>
      </c>
      <c r="N783" s="3">
        <f t="shared" si="72"/>
        <v>0</v>
      </c>
      <c r="O783" s="11" t="str">
        <f t="shared" si="71"/>
        <v>Doubek Benjamin</v>
      </c>
      <c r="P783" s="3">
        <f t="shared" si="73"/>
        <v>3</v>
      </c>
      <c r="W783" s="34"/>
    </row>
    <row r="784" spans="1:23" x14ac:dyDescent="0.25">
      <c r="A784" s="13">
        <v>43065</v>
      </c>
      <c r="B784" s="14" t="s">
        <v>666</v>
      </c>
      <c r="C784" s="15" t="s">
        <v>17</v>
      </c>
      <c r="D784" s="15" t="s">
        <v>154</v>
      </c>
      <c r="E784" s="16" t="s">
        <v>669</v>
      </c>
      <c r="F784" s="16" t="s">
        <v>184</v>
      </c>
      <c r="G784" s="15" t="s">
        <v>173</v>
      </c>
      <c r="H784" s="14" t="s">
        <v>14</v>
      </c>
      <c r="I784" s="17" t="s">
        <v>163</v>
      </c>
      <c r="J784" s="15">
        <v>0</v>
      </c>
      <c r="K784" s="15">
        <v>0</v>
      </c>
      <c r="L784" s="15">
        <v>2</v>
      </c>
      <c r="M784" s="3">
        <f t="shared" si="70"/>
        <v>0</v>
      </c>
      <c r="N784" s="3">
        <f t="shared" si="72"/>
        <v>0</v>
      </c>
      <c r="O784" s="11" t="str">
        <f t="shared" si="71"/>
        <v>Havelka Štěpán</v>
      </c>
      <c r="P784" s="3">
        <f t="shared" si="73"/>
        <v>0</v>
      </c>
      <c r="W784" s="34"/>
    </row>
    <row r="785" spans="1:23" x14ac:dyDescent="0.25">
      <c r="A785" s="13">
        <v>43065</v>
      </c>
      <c r="B785" s="14" t="s">
        <v>666</v>
      </c>
      <c r="C785" s="15" t="s">
        <v>17</v>
      </c>
      <c r="D785" s="15" t="s">
        <v>154</v>
      </c>
      <c r="E785" s="16" t="s">
        <v>171</v>
      </c>
      <c r="F785" s="16" t="s">
        <v>172</v>
      </c>
      <c r="G785" s="15">
        <v>3</v>
      </c>
      <c r="H785" s="14" t="s">
        <v>14</v>
      </c>
      <c r="I785" s="17" t="s">
        <v>174</v>
      </c>
      <c r="J785" s="15">
        <v>3</v>
      </c>
      <c r="K785" s="15">
        <v>0</v>
      </c>
      <c r="L785" s="15">
        <v>1</v>
      </c>
      <c r="M785" s="3">
        <f t="shared" si="70"/>
        <v>3</v>
      </c>
      <c r="N785" s="3">
        <f t="shared" si="72"/>
        <v>3</v>
      </c>
      <c r="O785" s="11" t="str">
        <f t="shared" si="71"/>
        <v>Meixner Michal</v>
      </c>
      <c r="P785" s="3">
        <f t="shared" si="73"/>
        <v>6</v>
      </c>
      <c r="W785" s="34"/>
    </row>
    <row r="786" spans="1:23" x14ac:dyDescent="0.25">
      <c r="A786" s="13">
        <v>43065</v>
      </c>
      <c r="B786" s="14" t="s">
        <v>666</v>
      </c>
      <c r="C786" s="15" t="s">
        <v>17</v>
      </c>
      <c r="D786" s="15" t="s">
        <v>154</v>
      </c>
      <c r="E786" s="16" t="s">
        <v>167</v>
      </c>
      <c r="F786" s="16" t="s">
        <v>168</v>
      </c>
      <c r="G786" s="15">
        <v>1</v>
      </c>
      <c r="H786" s="14" t="s">
        <v>14</v>
      </c>
      <c r="I786" s="17" t="s">
        <v>169</v>
      </c>
      <c r="J786" s="15">
        <v>5</v>
      </c>
      <c r="K786" s="15">
        <v>0</v>
      </c>
      <c r="L786" s="15">
        <v>0</v>
      </c>
      <c r="M786" s="3">
        <f t="shared" si="70"/>
        <v>6</v>
      </c>
      <c r="N786" s="3">
        <f t="shared" si="72"/>
        <v>5</v>
      </c>
      <c r="O786" s="11" t="str">
        <f t="shared" si="71"/>
        <v>Čebík Filip</v>
      </c>
      <c r="P786" s="3">
        <f t="shared" si="73"/>
        <v>11</v>
      </c>
      <c r="W786" s="34"/>
    </row>
    <row r="787" spans="1:23" x14ac:dyDescent="0.25">
      <c r="A787" s="13">
        <v>43065</v>
      </c>
      <c r="B787" s="14" t="s">
        <v>666</v>
      </c>
      <c r="C787" s="15" t="s">
        <v>17</v>
      </c>
      <c r="D787" s="15" t="s">
        <v>154</v>
      </c>
      <c r="E787" s="16" t="s">
        <v>340</v>
      </c>
      <c r="F787" s="16" t="s">
        <v>172</v>
      </c>
      <c r="G787" s="15">
        <v>3</v>
      </c>
      <c r="H787" s="14" t="s">
        <v>14</v>
      </c>
      <c r="I787" s="17" t="s">
        <v>169</v>
      </c>
      <c r="J787" s="15">
        <v>2</v>
      </c>
      <c r="K787" s="15">
        <v>0</v>
      </c>
      <c r="L787" s="15">
        <v>1</v>
      </c>
      <c r="M787" s="3">
        <f t="shared" si="70"/>
        <v>3</v>
      </c>
      <c r="N787" s="3">
        <f t="shared" si="72"/>
        <v>2</v>
      </c>
      <c r="O787" s="11" t="str">
        <f t="shared" si="71"/>
        <v>Caletka Michal</v>
      </c>
      <c r="P787" s="3">
        <f t="shared" si="73"/>
        <v>5</v>
      </c>
      <c r="W787" s="34"/>
    </row>
    <row r="788" spans="1:23" x14ac:dyDescent="0.25">
      <c r="A788" s="13">
        <v>43065</v>
      </c>
      <c r="B788" s="14" t="s">
        <v>666</v>
      </c>
      <c r="C788" s="15" t="s">
        <v>17</v>
      </c>
      <c r="D788" s="15" t="s">
        <v>154</v>
      </c>
      <c r="E788" s="16" t="s">
        <v>190</v>
      </c>
      <c r="F788" s="16" t="s">
        <v>193</v>
      </c>
      <c r="G788" s="15" t="s">
        <v>173</v>
      </c>
      <c r="H788" s="14" t="s">
        <v>14</v>
      </c>
      <c r="I788" s="17" t="s">
        <v>169</v>
      </c>
      <c r="J788" s="15">
        <v>1</v>
      </c>
      <c r="K788" s="15">
        <v>0</v>
      </c>
      <c r="L788" s="15">
        <v>2</v>
      </c>
      <c r="M788" s="3">
        <f t="shared" si="70"/>
        <v>0</v>
      </c>
      <c r="N788" s="3">
        <f t="shared" si="72"/>
        <v>1</v>
      </c>
      <c r="O788" s="11" t="str">
        <f t="shared" si="71"/>
        <v>Kolář Vojtěch</v>
      </c>
      <c r="P788" s="3">
        <f t="shared" si="73"/>
        <v>1</v>
      </c>
      <c r="W788" s="34"/>
    </row>
    <row r="789" spans="1:23" x14ac:dyDescent="0.25">
      <c r="A789" s="13">
        <v>43065</v>
      </c>
      <c r="B789" s="14" t="s">
        <v>666</v>
      </c>
      <c r="C789" s="15" t="s">
        <v>17</v>
      </c>
      <c r="D789" s="15" t="s">
        <v>154</v>
      </c>
      <c r="E789" s="16" t="s">
        <v>350</v>
      </c>
      <c r="F789" s="16" t="s">
        <v>199</v>
      </c>
      <c r="G789" s="15">
        <v>3</v>
      </c>
      <c r="H789" s="14" t="s">
        <v>14</v>
      </c>
      <c r="I789" s="17" t="s">
        <v>176</v>
      </c>
      <c r="J789" s="15">
        <v>2</v>
      </c>
      <c r="K789" s="15">
        <v>0</v>
      </c>
      <c r="L789" s="15">
        <v>2</v>
      </c>
      <c r="M789" s="3">
        <f t="shared" si="70"/>
        <v>3</v>
      </c>
      <c r="N789" s="3">
        <f t="shared" si="72"/>
        <v>2</v>
      </c>
      <c r="O789" s="11" t="str">
        <f t="shared" si="71"/>
        <v>Wilkus Richard</v>
      </c>
      <c r="P789" s="3">
        <f t="shared" si="73"/>
        <v>5</v>
      </c>
      <c r="W789" s="34"/>
    </row>
    <row r="790" spans="1:23" x14ac:dyDescent="0.25">
      <c r="A790" s="13">
        <v>43065</v>
      </c>
      <c r="B790" s="14" t="s">
        <v>666</v>
      </c>
      <c r="C790" s="15" t="s">
        <v>17</v>
      </c>
      <c r="D790" s="15" t="s">
        <v>154</v>
      </c>
      <c r="E790" s="16" t="s">
        <v>346</v>
      </c>
      <c r="F790" s="16" t="s">
        <v>347</v>
      </c>
      <c r="G790" s="15">
        <v>4</v>
      </c>
      <c r="H790" s="14" t="s">
        <v>14</v>
      </c>
      <c r="I790" s="17" t="s">
        <v>176</v>
      </c>
      <c r="J790" s="15">
        <v>1</v>
      </c>
      <c r="K790" s="15">
        <v>0</v>
      </c>
      <c r="L790" s="15">
        <v>3</v>
      </c>
      <c r="M790" s="3">
        <f t="shared" si="70"/>
        <v>0</v>
      </c>
      <c r="N790" s="3">
        <f t="shared" si="72"/>
        <v>1</v>
      </c>
      <c r="O790" s="11" t="str">
        <f t="shared" si="71"/>
        <v>Hegner Leoš</v>
      </c>
      <c r="P790" s="3">
        <f t="shared" si="73"/>
        <v>1</v>
      </c>
      <c r="W790" s="34"/>
    </row>
    <row r="791" spans="1:23" x14ac:dyDescent="0.25">
      <c r="A791" s="13">
        <v>43065</v>
      </c>
      <c r="B791" s="14" t="s">
        <v>666</v>
      </c>
      <c r="C791" s="15" t="s">
        <v>17</v>
      </c>
      <c r="D791" s="15" t="s">
        <v>154</v>
      </c>
      <c r="E791" s="16" t="s">
        <v>170</v>
      </c>
      <c r="F791" s="16" t="s">
        <v>159</v>
      </c>
      <c r="G791" s="15">
        <v>1</v>
      </c>
      <c r="H791" s="14" t="s">
        <v>14</v>
      </c>
      <c r="I791" s="17" t="s">
        <v>176</v>
      </c>
      <c r="J791" s="15">
        <v>4</v>
      </c>
      <c r="K791" s="15">
        <v>0</v>
      </c>
      <c r="L791" s="15">
        <v>1</v>
      </c>
      <c r="M791" s="3">
        <f t="shared" si="70"/>
        <v>6</v>
      </c>
      <c r="N791" s="3">
        <f t="shared" si="72"/>
        <v>4</v>
      </c>
      <c r="O791" s="11" t="str">
        <f t="shared" si="71"/>
        <v>Huvar Jakub</v>
      </c>
      <c r="P791" s="3">
        <f t="shared" si="73"/>
        <v>10</v>
      </c>
      <c r="W791" s="34"/>
    </row>
    <row r="792" spans="1:23" x14ac:dyDescent="0.25">
      <c r="A792" s="13">
        <v>43065</v>
      </c>
      <c r="B792" s="14" t="s">
        <v>666</v>
      </c>
      <c r="C792" s="15" t="s">
        <v>17</v>
      </c>
      <c r="D792" s="15" t="s">
        <v>154</v>
      </c>
      <c r="E792" s="16" t="s">
        <v>340</v>
      </c>
      <c r="F792" s="16" t="s">
        <v>345</v>
      </c>
      <c r="G792" s="15">
        <v>2</v>
      </c>
      <c r="H792" s="14" t="s">
        <v>14</v>
      </c>
      <c r="I792" s="17" t="s">
        <v>176</v>
      </c>
      <c r="J792" s="15">
        <v>3</v>
      </c>
      <c r="K792" s="15">
        <v>0</v>
      </c>
      <c r="L792" s="15">
        <v>1</v>
      </c>
      <c r="M792" s="3">
        <f t="shared" si="70"/>
        <v>5</v>
      </c>
      <c r="N792" s="3">
        <f t="shared" si="72"/>
        <v>3</v>
      </c>
      <c r="O792" s="11" t="str">
        <f t="shared" si="71"/>
        <v>Caletka Petr</v>
      </c>
      <c r="P792" s="3">
        <f t="shared" si="73"/>
        <v>8</v>
      </c>
      <c r="W792" s="34"/>
    </row>
    <row r="793" spans="1:23" x14ac:dyDescent="0.25">
      <c r="A793" s="13">
        <v>43065</v>
      </c>
      <c r="B793" s="14" t="s">
        <v>666</v>
      </c>
      <c r="C793" s="15" t="s">
        <v>17</v>
      </c>
      <c r="D793" s="15" t="s">
        <v>154</v>
      </c>
      <c r="E793" s="16" t="s">
        <v>349</v>
      </c>
      <c r="F793" s="16" t="s">
        <v>195</v>
      </c>
      <c r="G793" s="15">
        <v>3</v>
      </c>
      <c r="H793" s="14" t="s">
        <v>14</v>
      </c>
      <c r="I793" s="17" t="s">
        <v>420</v>
      </c>
      <c r="J793" s="15">
        <v>1</v>
      </c>
      <c r="K793" s="15">
        <v>0</v>
      </c>
      <c r="L793" s="15">
        <v>2</v>
      </c>
      <c r="M793" s="3">
        <f t="shared" si="70"/>
        <v>3</v>
      </c>
      <c r="N793" s="3">
        <f t="shared" si="72"/>
        <v>1</v>
      </c>
      <c r="O793" s="11" t="str">
        <f t="shared" si="71"/>
        <v>Čech Jiří</v>
      </c>
      <c r="P793" s="3">
        <f t="shared" si="73"/>
        <v>4</v>
      </c>
      <c r="W793" s="34"/>
    </row>
    <row r="794" spans="1:23" x14ac:dyDescent="0.25">
      <c r="A794" s="13">
        <v>43065</v>
      </c>
      <c r="B794" s="14" t="s">
        <v>666</v>
      </c>
      <c r="C794" s="15" t="s">
        <v>17</v>
      </c>
      <c r="D794" s="15" t="s">
        <v>154</v>
      </c>
      <c r="E794" s="16" t="s">
        <v>456</v>
      </c>
      <c r="F794" s="16" t="s">
        <v>532</v>
      </c>
      <c r="G794" s="15">
        <v>3</v>
      </c>
      <c r="H794" s="14" t="s">
        <v>14</v>
      </c>
      <c r="I794" s="17" t="s">
        <v>353</v>
      </c>
      <c r="J794" s="15">
        <v>3</v>
      </c>
      <c r="K794" s="15">
        <v>0</v>
      </c>
      <c r="L794" s="15">
        <v>1</v>
      </c>
      <c r="M794" s="3">
        <f t="shared" si="70"/>
        <v>3</v>
      </c>
      <c r="N794" s="3">
        <f t="shared" si="72"/>
        <v>3</v>
      </c>
      <c r="O794" s="11" t="str">
        <f t="shared" si="71"/>
        <v>Tomek David</v>
      </c>
      <c r="P794" s="3">
        <f t="shared" si="73"/>
        <v>6</v>
      </c>
      <c r="W794" s="34"/>
    </row>
    <row r="795" spans="1:23" x14ac:dyDescent="0.25">
      <c r="A795" s="13">
        <v>43065</v>
      </c>
      <c r="B795" s="14" t="s">
        <v>666</v>
      </c>
      <c r="C795" s="15" t="s">
        <v>17</v>
      </c>
      <c r="D795" s="15" t="s">
        <v>154</v>
      </c>
      <c r="E795" s="16" t="s">
        <v>454</v>
      </c>
      <c r="F795" s="16" t="s">
        <v>197</v>
      </c>
      <c r="G795" s="15">
        <v>2</v>
      </c>
      <c r="H795" s="14" t="s">
        <v>14</v>
      </c>
      <c r="I795" s="17" t="s">
        <v>353</v>
      </c>
      <c r="J795" s="15">
        <v>2</v>
      </c>
      <c r="K795" s="15">
        <v>0</v>
      </c>
      <c r="L795" s="15">
        <v>1</v>
      </c>
      <c r="M795" s="3">
        <f t="shared" si="70"/>
        <v>5</v>
      </c>
      <c r="N795" s="3">
        <f t="shared" si="72"/>
        <v>2</v>
      </c>
      <c r="O795" s="11" t="str">
        <f t="shared" si="71"/>
        <v>Neckář Matěj</v>
      </c>
      <c r="P795" s="3">
        <f t="shared" si="73"/>
        <v>7</v>
      </c>
      <c r="W795" s="34"/>
    </row>
    <row r="796" spans="1:23" x14ac:dyDescent="0.25">
      <c r="A796" s="13">
        <v>43065</v>
      </c>
      <c r="B796" s="14" t="s">
        <v>666</v>
      </c>
      <c r="C796" s="15" t="s">
        <v>17</v>
      </c>
      <c r="D796" s="15" t="s">
        <v>154</v>
      </c>
      <c r="E796" s="16" t="s">
        <v>670</v>
      </c>
      <c r="F796" s="16" t="s">
        <v>671</v>
      </c>
      <c r="G796" s="15">
        <v>4</v>
      </c>
      <c r="H796" s="14" t="s">
        <v>14</v>
      </c>
      <c r="I796" s="17" t="s">
        <v>354</v>
      </c>
      <c r="J796" s="15">
        <v>0</v>
      </c>
      <c r="K796" s="15">
        <v>0</v>
      </c>
      <c r="L796" s="15">
        <v>3</v>
      </c>
      <c r="M796" s="3">
        <f t="shared" si="70"/>
        <v>0</v>
      </c>
      <c r="N796" s="3">
        <f t="shared" si="72"/>
        <v>0</v>
      </c>
      <c r="O796" s="11" t="str">
        <f t="shared" si="71"/>
        <v>Zakaryan Erik</v>
      </c>
      <c r="P796" s="3">
        <f t="shared" si="73"/>
        <v>0</v>
      </c>
      <c r="W796" s="34"/>
    </row>
    <row r="797" spans="1:23" x14ac:dyDescent="0.25">
      <c r="A797" s="13">
        <v>43065</v>
      </c>
      <c r="B797" s="14" t="s">
        <v>666</v>
      </c>
      <c r="C797" s="15" t="s">
        <v>17</v>
      </c>
      <c r="D797" s="15" t="s">
        <v>154</v>
      </c>
      <c r="E797" s="16" t="s">
        <v>177</v>
      </c>
      <c r="F797" s="16" t="s">
        <v>178</v>
      </c>
      <c r="G797" s="15">
        <v>1</v>
      </c>
      <c r="H797" s="14" t="s">
        <v>83</v>
      </c>
      <c r="I797" s="17" t="s">
        <v>179</v>
      </c>
      <c r="J797" s="15">
        <v>2</v>
      </c>
      <c r="K797" s="15">
        <v>0</v>
      </c>
      <c r="L797" s="15">
        <v>0</v>
      </c>
      <c r="M797" s="3">
        <f t="shared" si="70"/>
        <v>6</v>
      </c>
      <c r="N797" s="3">
        <f t="shared" si="72"/>
        <v>2</v>
      </c>
      <c r="O797" s="11" t="str">
        <f t="shared" si="71"/>
        <v>Rapčanová Silvie</v>
      </c>
      <c r="P797" s="3">
        <f t="shared" si="73"/>
        <v>8</v>
      </c>
      <c r="W797" s="34"/>
    </row>
    <row r="798" spans="1:23" x14ac:dyDescent="0.25">
      <c r="A798" s="13">
        <v>43065</v>
      </c>
      <c r="B798" s="14" t="s">
        <v>666</v>
      </c>
      <c r="C798" s="15" t="s">
        <v>17</v>
      </c>
      <c r="D798" s="15" t="s">
        <v>154</v>
      </c>
      <c r="E798" s="16" t="s">
        <v>177</v>
      </c>
      <c r="F798" s="16" t="s">
        <v>330</v>
      </c>
      <c r="G798" s="15">
        <v>2</v>
      </c>
      <c r="H798" s="14" t="s">
        <v>83</v>
      </c>
      <c r="I798" s="17" t="s">
        <v>331</v>
      </c>
      <c r="J798" s="15">
        <v>0</v>
      </c>
      <c r="K798" s="15">
        <v>0</v>
      </c>
      <c r="L798" s="15">
        <v>2</v>
      </c>
      <c r="M798" s="3">
        <f t="shared" si="70"/>
        <v>5</v>
      </c>
      <c r="N798" s="3">
        <f t="shared" si="72"/>
        <v>0</v>
      </c>
      <c r="O798" s="11" t="str">
        <f t="shared" si="71"/>
        <v>Rapčanová Alice</v>
      </c>
      <c r="P798" s="3">
        <f t="shared" si="73"/>
        <v>5</v>
      </c>
      <c r="W798" s="34"/>
    </row>
    <row r="799" spans="1:23" x14ac:dyDescent="0.25">
      <c r="A799" s="13">
        <v>43065</v>
      </c>
      <c r="B799" s="14" t="s">
        <v>666</v>
      </c>
      <c r="C799" s="15" t="s">
        <v>17</v>
      </c>
      <c r="D799" s="15" t="s">
        <v>154</v>
      </c>
      <c r="E799" s="16" t="s">
        <v>332</v>
      </c>
      <c r="F799" s="16" t="s">
        <v>229</v>
      </c>
      <c r="G799" s="15">
        <v>3</v>
      </c>
      <c r="H799" s="14" t="s">
        <v>83</v>
      </c>
      <c r="I799" s="17" t="s">
        <v>182</v>
      </c>
      <c r="J799" s="15">
        <v>2</v>
      </c>
      <c r="K799" s="15">
        <v>0</v>
      </c>
      <c r="L799" s="15">
        <v>2</v>
      </c>
      <c r="M799" s="3">
        <f t="shared" si="70"/>
        <v>3</v>
      </c>
      <c r="N799" s="3">
        <f t="shared" si="72"/>
        <v>2</v>
      </c>
      <c r="O799" s="11" t="str">
        <f t="shared" si="71"/>
        <v>Rodryčová Adéla</v>
      </c>
      <c r="P799" s="3">
        <f t="shared" si="73"/>
        <v>5</v>
      </c>
      <c r="W799" s="34"/>
    </row>
    <row r="800" spans="1:23" x14ac:dyDescent="0.25">
      <c r="A800" s="13">
        <v>43065</v>
      </c>
      <c r="B800" s="14" t="s">
        <v>666</v>
      </c>
      <c r="C800" s="15" t="s">
        <v>17</v>
      </c>
      <c r="D800" s="15" t="s">
        <v>154</v>
      </c>
      <c r="E800" s="16" t="s">
        <v>333</v>
      </c>
      <c r="F800" s="16" t="s">
        <v>214</v>
      </c>
      <c r="G800" s="15">
        <v>1</v>
      </c>
      <c r="H800" s="14" t="s">
        <v>83</v>
      </c>
      <c r="I800" s="17" t="s">
        <v>236</v>
      </c>
      <c r="J800" s="15">
        <v>2</v>
      </c>
      <c r="K800" s="15">
        <v>0</v>
      </c>
      <c r="L800" s="15">
        <v>0</v>
      </c>
      <c r="M800" s="3">
        <f t="shared" si="70"/>
        <v>6</v>
      </c>
      <c r="N800" s="3">
        <f t="shared" si="72"/>
        <v>2</v>
      </c>
      <c r="O800" s="11" t="str">
        <f t="shared" si="71"/>
        <v>Mikendová Tereza</v>
      </c>
      <c r="P800" s="3">
        <f t="shared" si="73"/>
        <v>8</v>
      </c>
      <c r="W800" s="34"/>
    </row>
    <row r="801" spans="1:23" x14ac:dyDescent="0.25">
      <c r="A801" s="13">
        <v>43065</v>
      </c>
      <c r="B801" s="14" t="s">
        <v>666</v>
      </c>
      <c r="C801" s="15" t="s">
        <v>17</v>
      </c>
      <c r="D801" s="15" t="s">
        <v>154</v>
      </c>
      <c r="E801" s="16" t="s">
        <v>564</v>
      </c>
      <c r="F801" s="16" t="s">
        <v>565</v>
      </c>
      <c r="G801" s="15">
        <v>2</v>
      </c>
      <c r="H801" s="14" t="s">
        <v>83</v>
      </c>
      <c r="I801" s="17" t="s">
        <v>236</v>
      </c>
      <c r="J801" s="15">
        <v>1</v>
      </c>
      <c r="K801" s="15">
        <v>0</v>
      </c>
      <c r="L801" s="15">
        <v>1</v>
      </c>
      <c r="M801" s="3">
        <f t="shared" si="70"/>
        <v>5</v>
      </c>
      <c r="N801" s="3">
        <f t="shared" si="72"/>
        <v>1</v>
      </c>
      <c r="O801" s="11" t="str">
        <f t="shared" si="71"/>
        <v>Vavřínová Pavla</v>
      </c>
      <c r="P801" s="3">
        <f t="shared" si="73"/>
        <v>6</v>
      </c>
      <c r="W801" s="34"/>
    </row>
    <row r="802" spans="1:23" x14ac:dyDescent="0.25">
      <c r="A802" s="13">
        <v>43065</v>
      </c>
      <c r="B802" s="14" t="s">
        <v>666</v>
      </c>
      <c r="C802" s="15" t="s">
        <v>17</v>
      </c>
      <c r="D802" s="15" t="s">
        <v>154</v>
      </c>
      <c r="E802" s="16" t="s">
        <v>180</v>
      </c>
      <c r="F802" s="16" t="s">
        <v>181</v>
      </c>
      <c r="G802" s="15">
        <v>1</v>
      </c>
      <c r="H802" s="14" t="s">
        <v>83</v>
      </c>
      <c r="I802" s="17" t="s">
        <v>212</v>
      </c>
      <c r="J802" s="15">
        <v>2</v>
      </c>
      <c r="K802" s="15">
        <v>0</v>
      </c>
      <c r="L802" s="15">
        <v>0</v>
      </c>
      <c r="M802" s="3">
        <f t="shared" si="70"/>
        <v>6</v>
      </c>
      <c r="N802" s="3">
        <f t="shared" si="72"/>
        <v>2</v>
      </c>
      <c r="O802" s="11" t="str">
        <f t="shared" si="71"/>
        <v>Kuželová Dominika</v>
      </c>
      <c r="P802" s="3">
        <f t="shared" si="73"/>
        <v>8</v>
      </c>
      <c r="W802" s="34"/>
    </row>
    <row r="803" spans="1:23" x14ac:dyDescent="0.25">
      <c r="A803" s="13">
        <v>43065</v>
      </c>
      <c r="B803" s="14" t="s">
        <v>666</v>
      </c>
      <c r="C803" s="15" t="s">
        <v>17</v>
      </c>
      <c r="D803" s="15" t="s">
        <v>154</v>
      </c>
      <c r="E803" s="16" t="s">
        <v>192</v>
      </c>
      <c r="F803" s="16" t="s">
        <v>193</v>
      </c>
      <c r="G803" s="15">
        <v>1</v>
      </c>
      <c r="H803" s="14" t="s">
        <v>15</v>
      </c>
      <c r="I803" s="17" t="s">
        <v>176</v>
      </c>
      <c r="J803" s="15">
        <v>4</v>
      </c>
      <c r="K803" s="15">
        <v>0</v>
      </c>
      <c r="L803" s="15">
        <v>0</v>
      </c>
      <c r="M803" s="3">
        <f t="shared" si="70"/>
        <v>6</v>
      </c>
      <c r="N803" s="3">
        <f t="shared" si="72"/>
        <v>4</v>
      </c>
      <c r="O803" s="11" t="str">
        <f t="shared" si="71"/>
        <v>Bulka Vojtěch</v>
      </c>
      <c r="P803" s="3">
        <f t="shared" si="73"/>
        <v>10</v>
      </c>
      <c r="W803" s="34"/>
    </row>
    <row r="804" spans="1:23" x14ac:dyDescent="0.25">
      <c r="A804" s="13">
        <v>43065</v>
      </c>
      <c r="B804" s="14" t="s">
        <v>666</v>
      </c>
      <c r="C804" s="15" t="s">
        <v>17</v>
      </c>
      <c r="D804" s="15" t="s">
        <v>154</v>
      </c>
      <c r="E804" s="16" t="s">
        <v>190</v>
      </c>
      <c r="F804" s="16" t="s">
        <v>191</v>
      </c>
      <c r="G804" s="15">
        <v>2</v>
      </c>
      <c r="H804" s="14" t="s">
        <v>15</v>
      </c>
      <c r="I804" s="17" t="s">
        <v>420</v>
      </c>
      <c r="J804" s="15">
        <v>1</v>
      </c>
      <c r="K804" s="15">
        <v>0</v>
      </c>
      <c r="L804" s="15">
        <v>1</v>
      </c>
      <c r="M804" s="3">
        <f t="shared" si="70"/>
        <v>5</v>
      </c>
      <c r="N804" s="3">
        <f t="shared" si="72"/>
        <v>1</v>
      </c>
      <c r="O804" s="11" t="str">
        <f t="shared" si="71"/>
        <v>Kolář Daniel</v>
      </c>
      <c r="P804" s="3">
        <f t="shared" si="73"/>
        <v>6</v>
      </c>
      <c r="W804" s="34"/>
    </row>
    <row r="805" spans="1:23" x14ac:dyDescent="0.25">
      <c r="A805" s="13">
        <v>43065</v>
      </c>
      <c r="B805" s="14" t="s">
        <v>666</v>
      </c>
      <c r="C805" s="15" t="s">
        <v>17</v>
      </c>
      <c r="D805" s="15" t="s">
        <v>154</v>
      </c>
      <c r="E805" s="16" t="s">
        <v>606</v>
      </c>
      <c r="F805" s="16" t="s">
        <v>168</v>
      </c>
      <c r="G805" s="15">
        <v>2</v>
      </c>
      <c r="H805" s="14" t="s">
        <v>15</v>
      </c>
      <c r="I805" s="17" t="s">
        <v>353</v>
      </c>
      <c r="J805" s="15">
        <v>2</v>
      </c>
      <c r="K805" s="15">
        <v>0</v>
      </c>
      <c r="L805" s="15">
        <v>1</v>
      </c>
      <c r="M805" s="3">
        <f t="shared" si="70"/>
        <v>5</v>
      </c>
      <c r="N805" s="3">
        <f t="shared" si="72"/>
        <v>2</v>
      </c>
      <c r="O805" s="11" t="str">
        <f t="shared" si="71"/>
        <v>Kršňák Filip</v>
      </c>
      <c r="P805" s="3">
        <f t="shared" si="73"/>
        <v>7</v>
      </c>
      <c r="W805" s="34"/>
    </row>
    <row r="806" spans="1:23" x14ac:dyDescent="0.25">
      <c r="A806" s="13">
        <v>43065</v>
      </c>
      <c r="B806" s="14" t="s">
        <v>666</v>
      </c>
      <c r="C806" s="15" t="s">
        <v>17</v>
      </c>
      <c r="D806" s="15" t="s">
        <v>154</v>
      </c>
      <c r="E806" s="16" t="s">
        <v>368</v>
      </c>
      <c r="F806" s="16" t="s">
        <v>162</v>
      </c>
      <c r="G806" s="15">
        <v>4</v>
      </c>
      <c r="H806" s="14" t="s">
        <v>15</v>
      </c>
      <c r="I806" s="17" t="s">
        <v>353</v>
      </c>
      <c r="J806" s="15">
        <v>0</v>
      </c>
      <c r="K806" s="15">
        <v>0</v>
      </c>
      <c r="L806" s="15">
        <v>3</v>
      </c>
      <c r="M806" s="3">
        <f t="shared" si="70"/>
        <v>0</v>
      </c>
      <c r="N806" s="3">
        <f t="shared" si="72"/>
        <v>0</v>
      </c>
      <c r="O806" s="11" t="str">
        <f t="shared" si="71"/>
        <v>Boháč Adam</v>
      </c>
      <c r="P806" s="3">
        <f t="shared" si="73"/>
        <v>0</v>
      </c>
      <c r="W806" s="34"/>
    </row>
    <row r="807" spans="1:23" x14ac:dyDescent="0.25">
      <c r="A807" s="13">
        <v>43044</v>
      </c>
      <c r="B807" s="14" t="s">
        <v>675</v>
      </c>
      <c r="C807" s="15" t="s">
        <v>51</v>
      </c>
      <c r="D807" s="15" t="s">
        <v>154</v>
      </c>
      <c r="E807" s="16" t="s">
        <v>676</v>
      </c>
      <c r="F807" s="16" t="s">
        <v>220</v>
      </c>
      <c r="G807" s="15">
        <v>2</v>
      </c>
      <c r="H807" s="14" t="s">
        <v>12</v>
      </c>
      <c r="I807" s="17" t="s">
        <v>353</v>
      </c>
      <c r="J807" s="15">
        <v>2</v>
      </c>
      <c r="K807" s="15">
        <v>0</v>
      </c>
      <c r="L807" s="15">
        <v>1</v>
      </c>
      <c r="M807" s="3">
        <f t="shared" si="70"/>
        <v>5</v>
      </c>
      <c r="N807" s="3">
        <f t="shared" si="72"/>
        <v>2</v>
      </c>
      <c r="O807" s="11" t="str">
        <f t="shared" si="71"/>
        <v>Pavlík Lukáš</v>
      </c>
      <c r="P807" s="3">
        <f t="shared" si="73"/>
        <v>7</v>
      </c>
      <c r="W807" s="34"/>
    </row>
    <row r="808" spans="1:23" x14ac:dyDescent="0.25">
      <c r="A808" s="13">
        <v>43044</v>
      </c>
      <c r="B808" s="14" t="s">
        <v>675</v>
      </c>
      <c r="C808" s="15" t="s">
        <v>51</v>
      </c>
      <c r="D808" s="15" t="s">
        <v>154</v>
      </c>
      <c r="E808" s="16" t="s">
        <v>400</v>
      </c>
      <c r="F808" s="16" t="s">
        <v>217</v>
      </c>
      <c r="G808" s="15">
        <v>3</v>
      </c>
      <c r="H808" s="14" t="s">
        <v>12</v>
      </c>
      <c r="I808" s="17" t="s">
        <v>169</v>
      </c>
      <c r="J808" s="15">
        <v>3</v>
      </c>
      <c r="K808" s="15">
        <v>0</v>
      </c>
      <c r="L808" s="15">
        <v>1</v>
      </c>
      <c r="M808" s="3">
        <f t="shared" si="70"/>
        <v>3</v>
      </c>
      <c r="N808" s="3">
        <f t="shared" si="72"/>
        <v>3</v>
      </c>
      <c r="O808" s="11" t="str">
        <f t="shared" si="71"/>
        <v>Pospíšil Jan</v>
      </c>
      <c r="P808" s="3">
        <f t="shared" si="73"/>
        <v>6</v>
      </c>
      <c r="W808" s="34"/>
    </row>
    <row r="809" spans="1:23" x14ac:dyDescent="0.25">
      <c r="A809" s="13">
        <v>43044</v>
      </c>
      <c r="B809" s="14" t="s">
        <v>675</v>
      </c>
      <c r="C809" s="15" t="s">
        <v>51</v>
      </c>
      <c r="D809" s="15" t="s">
        <v>154</v>
      </c>
      <c r="E809" s="16" t="s">
        <v>542</v>
      </c>
      <c r="F809" s="16" t="s">
        <v>339</v>
      </c>
      <c r="G809" s="15">
        <v>5</v>
      </c>
      <c r="H809" s="14" t="s">
        <v>12</v>
      </c>
      <c r="I809" s="17" t="s">
        <v>169</v>
      </c>
      <c r="J809" s="15">
        <v>1</v>
      </c>
      <c r="K809" s="15">
        <v>0</v>
      </c>
      <c r="L809" s="15">
        <v>2</v>
      </c>
      <c r="M809" s="3">
        <f t="shared" si="70"/>
        <v>0</v>
      </c>
      <c r="N809" s="3">
        <f t="shared" si="72"/>
        <v>1</v>
      </c>
      <c r="O809" s="11" t="str">
        <f t="shared" si="71"/>
        <v>Šotola Kryštof</v>
      </c>
      <c r="P809" s="3">
        <f t="shared" si="73"/>
        <v>1</v>
      </c>
      <c r="W809" s="34"/>
    </row>
    <row r="810" spans="1:23" x14ac:dyDescent="0.25">
      <c r="A810" s="13">
        <v>43044</v>
      </c>
      <c r="B810" s="14" t="s">
        <v>675</v>
      </c>
      <c r="C810" s="15" t="s">
        <v>51</v>
      </c>
      <c r="D810" s="15" t="s">
        <v>154</v>
      </c>
      <c r="E810" s="16" t="s">
        <v>161</v>
      </c>
      <c r="F810" s="16" t="s">
        <v>162</v>
      </c>
      <c r="G810" s="15">
        <v>7</v>
      </c>
      <c r="H810" s="14" t="s">
        <v>12</v>
      </c>
      <c r="I810" s="17" t="s">
        <v>163</v>
      </c>
      <c r="J810" s="15">
        <v>1</v>
      </c>
      <c r="K810" s="15">
        <v>0</v>
      </c>
      <c r="L810" s="15">
        <v>2</v>
      </c>
      <c r="M810" s="3">
        <f t="shared" si="70"/>
        <v>0</v>
      </c>
      <c r="N810" s="3">
        <f t="shared" si="72"/>
        <v>1</v>
      </c>
      <c r="O810" s="11" t="str">
        <f t="shared" si="71"/>
        <v>To Adam</v>
      </c>
      <c r="P810" s="3">
        <f t="shared" si="73"/>
        <v>1</v>
      </c>
      <c r="W810" s="34"/>
    </row>
    <row r="811" spans="1:23" x14ac:dyDescent="0.25">
      <c r="A811" s="13">
        <v>43044</v>
      </c>
      <c r="B811" s="14" t="s">
        <v>675</v>
      </c>
      <c r="C811" s="15" t="s">
        <v>51</v>
      </c>
      <c r="D811" s="15" t="s">
        <v>154</v>
      </c>
      <c r="E811" s="16" t="s">
        <v>574</v>
      </c>
      <c r="F811" s="16" t="s">
        <v>222</v>
      </c>
      <c r="G811" s="15">
        <v>7</v>
      </c>
      <c r="H811" s="14" t="s">
        <v>12</v>
      </c>
      <c r="I811" s="17" t="s">
        <v>169</v>
      </c>
      <c r="J811" s="15">
        <v>1</v>
      </c>
      <c r="K811" s="15">
        <v>0</v>
      </c>
      <c r="L811" s="15">
        <v>2</v>
      </c>
      <c r="M811" s="3">
        <f t="shared" si="70"/>
        <v>0</v>
      </c>
      <c r="N811" s="3">
        <f t="shared" si="72"/>
        <v>1</v>
      </c>
      <c r="O811" s="11" t="str">
        <f t="shared" si="71"/>
        <v>Mikenda Ondřej</v>
      </c>
      <c r="P811" s="3">
        <f t="shared" si="73"/>
        <v>1</v>
      </c>
      <c r="W811" s="34"/>
    </row>
    <row r="812" spans="1:23" x14ac:dyDescent="0.25">
      <c r="A812" s="13">
        <v>43044</v>
      </c>
      <c r="B812" s="14" t="s">
        <v>675</v>
      </c>
      <c r="C812" s="15" t="s">
        <v>51</v>
      </c>
      <c r="D812" s="15" t="s">
        <v>154</v>
      </c>
      <c r="E812" s="16" t="s">
        <v>677</v>
      </c>
      <c r="F812" s="16" t="s">
        <v>678</v>
      </c>
      <c r="G812" s="15">
        <v>5</v>
      </c>
      <c r="H812" s="14" t="s">
        <v>12</v>
      </c>
      <c r="I812" s="17" t="s">
        <v>169</v>
      </c>
      <c r="J812" s="15">
        <v>0</v>
      </c>
      <c r="K812" s="15">
        <v>0</v>
      </c>
      <c r="L812" s="15">
        <v>4</v>
      </c>
      <c r="M812" s="3">
        <f t="shared" si="70"/>
        <v>0</v>
      </c>
      <c r="N812" s="3">
        <f t="shared" si="72"/>
        <v>0</v>
      </c>
      <c r="O812" s="11" t="str">
        <f t="shared" si="71"/>
        <v>Jahodová Petra</v>
      </c>
      <c r="P812" s="3">
        <f t="shared" si="73"/>
        <v>0</v>
      </c>
      <c r="W812" s="34"/>
    </row>
    <row r="813" spans="1:23" x14ac:dyDescent="0.25">
      <c r="A813" s="13">
        <v>43044</v>
      </c>
      <c r="B813" s="14" t="s">
        <v>675</v>
      </c>
      <c r="C813" s="15" t="s">
        <v>51</v>
      </c>
      <c r="D813" s="15" t="s">
        <v>154</v>
      </c>
      <c r="E813" s="16" t="s">
        <v>502</v>
      </c>
      <c r="F813" s="16" t="s">
        <v>222</v>
      </c>
      <c r="G813" s="15">
        <v>7</v>
      </c>
      <c r="H813" s="14" t="s">
        <v>12</v>
      </c>
      <c r="I813" s="17" t="s">
        <v>174</v>
      </c>
      <c r="J813" s="15">
        <v>0</v>
      </c>
      <c r="K813" s="15">
        <v>0</v>
      </c>
      <c r="L813" s="15">
        <v>2</v>
      </c>
      <c r="M813" s="3">
        <f t="shared" si="70"/>
        <v>0</v>
      </c>
      <c r="N813" s="3">
        <f t="shared" si="72"/>
        <v>0</v>
      </c>
      <c r="O813" s="11" t="str">
        <f t="shared" si="71"/>
        <v>Tichý Ondřej</v>
      </c>
      <c r="P813" s="3">
        <f t="shared" si="73"/>
        <v>0</v>
      </c>
      <c r="W813" s="34"/>
    </row>
    <row r="814" spans="1:23" x14ac:dyDescent="0.25">
      <c r="A814" s="13">
        <v>43044</v>
      </c>
      <c r="B814" s="14" t="s">
        <v>675</v>
      </c>
      <c r="C814" s="15" t="s">
        <v>51</v>
      </c>
      <c r="D814" s="15" t="s">
        <v>154</v>
      </c>
      <c r="E814" s="16" t="s">
        <v>514</v>
      </c>
      <c r="F814" s="16" t="s">
        <v>515</v>
      </c>
      <c r="G814" s="15" t="s">
        <v>173</v>
      </c>
      <c r="H814" s="14" t="s">
        <v>12</v>
      </c>
      <c r="I814" s="17" t="s">
        <v>417</v>
      </c>
      <c r="J814" s="15">
        <v>0</v>
      </c>
      <c r="K814" s="15">
        <v>0</v>
      </c>
      <c r="L814" s="15">
        <v>1</v>
      </c>
      <c r="M814" s="3">
        <f t="shared" si="70"/>
        <v>0</v>
      </c>
      <c r="N814" s="3">
        <f t="shared" si="72"/>
        <v>0</v>
      </c>
      <c r="O814" s="11" t="str">
        <f t="shared" si="71"/>
        <v>Přichystal Leon</v>
      </c>
      <c r="P814" s="3">
        <f t="shared" si="73"/>
        <v>0</v>
      </c>
      <c r="W814" s="34"/>
    </row>
    <row r="815" spans="1:23" x14ac:dyDescent="0.25">
      <c r="A815" s="13">
        <v>43044</v>
      </c>
      <c r="B815" s="14" t="s">
        <v>675</v>
      </c>
      <c r="C815" s="15" t="s">
        <v>51</v>
      </c>
      <c r="D815" s="15" t="s">
        <v>154</v>
      </c>
      <c r="E815" s="16" t="s">
        <v>679</v>
      </c>
      <c r="F815" s="16" t="s">
        <v>162</v>
      </c>
      <c r="G815" s="15">
        <v>7</v>
      </c>
      <c r="H815" s="14" t="s">
        <v>12</v>
      </c>
      <c r="I815" s="17" t="s">
        <v>410</v>
      </c>
      <c r="J815" s="15">
        <v>0</v>
      </c>
      <c r="K815" s="15">
        <v>0</v>
      </c>
      <c r="L815" s="15">
        <v>2</v>
      </c>
      <c r="M815" s="3">
        <f t="shared" si="70"/>
        <v>0</v>
      </c>
      <c r="N815" s="3">
        <f t="shared" si="72"/>
        <v>0</v>
      </c>
      <c r="O815" s="11" t="str">
        <f t="shared" si="71"/>
        <v>Bechný Adam</v>
      </c>
      <c r="P815" s="3">
        <f t="shared" si="73"/>
        <v>0</v>
      </c>
      <c r="W815" s="34"/>
    </row>
    <row r="816" spans="1:23" x14ac:dyDescent="0.25">
      <c r="A816" s="13">
        <v>43044</v>
      </c>
      <c r="B816" s="14" t="s">
        <v>675</v>
      </c>
      <c r="C816" s="15" t="s">
        <v>51</v>
      </c>
      <c r="D816" s="15" t="s">
        <v>154</v>
      </c>
      <c r="E816" s="16" t="s">
        <v>409</v>
      </c>
      <c r="F816" s="16" t="s">
        <v>159</v>
      </c>
      <c r="G816" s="15">
        <v>5</v>
      </c>
      <c r="H816" s="14" t="s">
        <v>12</v>
      </c>
      <c r="I816" s="17" t="s">
        <v>417</v>
      </c>
      <c r="J816" s="15">
        <v>1</v>
      </c>
      <c r="K816" s="15">
        <v>0</v>
      </c>
      <c r="L816" s="15">
        <v>2</v>
      </c>
      <c r="M816" s="3">
        <f t="shared" si="70"/>
        <v>0</v>
      </c>
      <c r="N816" s="3">
        <f t="shared" si="72"/>
        <v>1</v>
      </c>
      <c r="O816" s="11" t="str">
        <f t="shared" si="71"/>
        <v>Ciora Jakub</v>
      </c>
      <c r="P816" s="3">
        <f t="shared" si="73"/>
        <v>1</v>
      </c>
      <c r="W816" s="34"/>
    </row>
    <row r="817" spans="1:23" x14ac:dyDescent="0.25">
      <c r="A817" s="13">
        <v>43044</v>
      </c>
      <c r="B817" s="14" t="s">
        <v>675</v>
      </c>
      <c r="C817" s="15" t="s">
        <v>51</v>
      </c>
      <c r="D817" s="15" t="s">
        <v>154</v>
      </c>
      <c r="E817" s="16" t="s">
        <v>680</v>
      </c>
      <c r="F817" s="16" t="s">
        <v>419</v>
      </c>
      <c r="G817" s="15">
        <v>2</v>
      </c>
      <c r="H817" s="14" t="s">
        <v>12</v>
      </c>
      <c r="I817" s="17" t="s">
        <v>410</v>
      </c>
      <c r="J817" s="15">
        <v>1</v>
      </c>
      <c r="K817" s="15">
        <v>0</v>
      </c>
      <c r="L817" s="15">
        <v>1</v>
      </c>
      <c r="M817" s="3">
        <f t="shared" si="70"/>
        <v>5</v>
      </c>
      <c r="N817" s="3">
        <f t="shared" si="72"/>
        <v>1</v>
      </c>
      <c r="O817" s="11" t="str">
        <f t="shared" si="71"/>
        <v>Přidal Ladislav</v>
      </c>
      <c r="P817" s="3">
        <f t="shared" si="73"/>
        <v>6</v>
      </c>
      <c r="W817" s="34"/>
    </row>
    <row r="818" spans="1:23" x14ac:dyDescent="0.25">
      <c r="A818" s="13">
        <v>43044</v>
      </c>
      <c r="B818" s="14" t="s">
        <v>675</v>
      </c>
      <c r="C818" s="15" t="s">
        <v>51</v>
      </c>
      <c r="D818" s="15" t="s">
        <v>154</v>
      </c>
      <c r="E818" s="16" t="s">
        <v>609</v>
      </c>
      <c r="F818" s="16" t="s">
        <v>195</v>
      </c>
      <c r="G818" s="15">
        <v>4</v>
      </c>
      <c r="H818" s="14" t="s">
        <v>12</v>
      </c>
      <c r="I818" s="17" t="s">
        <v>417</v>
      </c>
      <c r="J818" s="15">
        <v>1</v>
      </c>
      <c r="K818" s="15">
        <v>0</v>
      </c>
      <c r="L818" s="15">
        <v>3</v>
      </c>
      <c r="M818" s="3">
        <f t="shared" si="70"/>
        <v>0</v>
      </c>
      <c r="N818" s="3">
        <f t="shared" si="72"/>
        <v>1</v>
      </c>
      <c r="O818" s="11" t="str">
        <f t="shared" si="71"/>
        <v>Fojtík Jiří</v>
      </c>
      <c r="P818" s="3">
        <f t="shared" si="73"/>
        <v>1</v>
      </c>
      <c r="W818" s="34"/>
    </row>
    <row r="819" spans="1:23" x14ac:dyDescent="0.25">
      <c r="A819" s="13">
        <v>43044</v>
      </c>
      <c r="B819" s="14" t="s">
        <v>675</v>
      </c>
      <c r="C819" s="15" t="s">
        <v>51</v>
      </c>
      <c r="D819" s="15" t="s">
        <v>154</v>
      </c>
      <c r="E819" s="16" t="s">
        <v>681</v>
      </c>
      <c r="F819" s="16" t="s">
        <v>682</v>
      </c>
      <c r="G819" s="15" t="s">
        <v>173</v>
      </c>
      <c r="H819" s="14" t="s">
        <v>12</v>
      </c>
      <c r="I819" s="17" t="s">
        <v>157</v>
      </c>
      <c r="J819" s="15">
        <v>0</v>
      </c>
      <c r="K819" s="15">
        <v>0</v>
      </c>
      <c r="L819" s="15">
        <v>1</v>
      </c>
      <c r="M819" s="3">
        <f t="shared" si="70"/>
        <v>0</v>
      </c>
      <c r="N819" s="3">
        <f t="shared" si="72"/>
        <v>0</v>
      </c>
      <c r="O819" s="11" t="str">
        <f t="shared" si="71"/>
        <v>Lysický Sebastian</v>
      </c>
      <c r="P819" s="3">
        <f t="shared" si="73"/>
        <v>0</v>
      </c>
      <c r="W819" s="34"/>
    </row>
    <row r="820" spans="1:23" x14ac:dyDescent="0.25">
      <c r="A820" s="13">
        <v>43044</v>
      </c>
      <c r="B820" s="14" t="s">
        <v>675</v>
      </c>
      <c r="C820" s="15" t="s">
        <v>51</v>
      </c>
      <c r="D820" s="15" t="s">
        <v>154</v>
      </c>
      <c r="E820" s="16" t="s">
        <v>630</v>
      </c>
      <c r="F820" s="16" t="s">
        <v>631</v>
      </c>
      <c r="G820" s="15" t="s">
        <v>173</v>
      </c>
      <c r="H820" s="14" t="s">
        <v>12</v>
      </c>
      <c r="I820" s="17" t="s">
        <v>163</v>
      </c>
      <c r="J820" s="15">
        <v>0</v>
      </c>
      <c r="K820" s="15">
        <v>0</v>
      </c>
      <c r="L820" s="15">
        <v>1</v>
      </c>
      <c r="M820" s="3">
        <f t="shared" si="70"/>
        <v>0</v>
      </c>
      <c r="N820" s="3">
        <f t="shared" si="72"/>
        <v>0</v>
      </c>
      <c r="O820" s="11" t="str">
        <f t="shared" si="71"/>
        <v>Vrbas Alexandr</v>
      </c>
      <c r="P820" s="3">
        <f t="shared" si="73"/>
        <v>0</v>
      </c>
      <c r="W820" s="34"/>
    </row>
    <row r="821" spans="1:23" x14ac:dyDescent="0.25">
      <c r="A821" s="13">
        <v>43044</v>
      </c>
      <c r="B821" s="14" t="s">
        <v>675</v>
      </c>
      <c r="C821" s="15" t="s">
        <v>51</v>
      </c>
      <c r="D821" s="15" t="s">
        <v>154</v>
      </c>
      <c r="E821" s="16" t="s">
        <v>679</v>
      </c>
      <c r="F821" s="16" t="s">
        <v>482</v>
      </c>
      <c r="G821" s="15">
        <v>7</v>
      </c>
      <c r="H821" s="14" t="s">
        <v>12</v>
      </c>
      <c r="I821" s="17" t="s">
        <v>163</v>
      </c>
      <c r="J821" s="15">
        <v>1</v>
      </c>
      <c r="K821" s="15">
        <v>0</v>
      </c>
      <c r="L821" s="15">
        <v>2</v>
      </c>
      <c r="M821" s="3">
        <f t="shared" si="70"/>
        <v>0</v>
      </c>
      <c r="N821" s="3">
        <f t="shared" si="72"/>
        <v>1</v>
      </c>
      <c r="O821" s="11" t="str">
        <f t="shared" si="71"/>
        <v>Bechný Martin</v>
      </c>
      <c r="P821" s="3">
        <f t="shared" si="73"/>
        <v>1</v>
      </c>
      <c r="W821" s="34"/>
    </row>
    <row r="822" spans="1:23" x14ac:dyDescent="0.25">
      <c r="A822" s="13">
        <v>43044</v>
      </c>
      <c r="B822" s="14" t="s">
        <v>675</v>
      </c>
      <c r="C822" s="15" t="s">
        <v>51</v>
      </c>
      <c r="D822" s="15" t="s">
        <v>154</v>
      </c>
      <c r="E822" s="16" t="s">
        <v>573</v>
      </c>
      <c r="F822" s="16" t="s">
        <v>480</v>
      </c>
      <c r="G822" s="15" t="s">
        <v>173</v>
      </c>
      <c r="H822" s="14" t="s">
        <v>12</v>
      </c>
      <c r="I822" s="17" t="s">
        <v>174</v>
      </c>
      <c r="J822" s="15">
        <v>0</v>
      </c>
      <c r="K822" s="15">
        <v>0</v>
      </c>
      <c r="L822" s="15">
        <v>2</v>
      </c>
      <c r="M822" s="3">
        <f t="shared" si="70"/>
        <v>0</v>
      </c>
      <c r="N822" s="3">
        <f t="shared" si="72"/>
        <v>0</v>
      </c>
      <c r="O822" s="11" t="str">
        <f t="shared" si="71"/>
        <v>Schotli Josef</v>
      </c>
      <c r="P822" s="3">
        <f t="shared" si="73"/>
        <v>0</v>
      </c>
      <c r="W822" s="34"/>
    </row>
    <row r="823" spans="1:23" x14ac:dyDescent="0.25">
      <c r="A823" s="13">
        <v>43044</v>
      </c>
      <c r="B823" s="14" t="s">
        <v>675</v>
      </c>
      <c r="C823" s="15" t="s">
        <v>51</v>
      </c>
      <c r="D823" s="15" t="s">
        <v>154</v>
      </c>
      <c r="E823" s="16" t="s">
        <v>626</v>
      </c>
      <c r="F823" s="16" t="s">
        <v>195</v>
      </c>
      <c r="G823" s="15" t="s">
        <v>173</v>
      </c>
      <c r="H823" s="14" t="s">
        <v>12</v>
      </c>
      <c r="I823" s="17" t="s">
        <v>174</v>
      </c>
      <c r="J823" s="15">
        <v>0</v>
      </c>
      <c r="K823" s="15">
        <v>0</v>
      </c>
      <c r="L823" s="15">
        <v>2</v>
      </c>
      <c r="M823" s="3">
        <f t="shared" si="70"/>
        <v>0</v>
      </c>
      <c r="N823" s="3">
        <f t="shared" si="72"/>
        <v>0</v>
      </c>
      <c r="O823" s="11" t="str">
        <f t="shared" si="71"/>
        <v>Malinovský Jiří</v>
      </c>
      <c r="P823" s="3">
        <f t="shared" si="73"/>
        <v>0</v>
      </c>
      <c r="W823" s="34"/>
    </row>
    <row r="824" spans="1:23" x14ac:dyDescent="0.25">
      <c r="A824" s="13">
        <v>43044</v>
      </c>
      <c r="B824" s="14" t="s">
        <v>675</v>
      </c>
      <c r="C824" s="15" t="s">
        <v>51</v>
      </c>
      <c r="D824" s="15" t="s">
        <v>154</v>
      </c>
      <c r="E824" s="16" t="s">
        <v>414</v>
      </c>
      <c r="F824" s="16" t="s">
        <v>162</v>
      </c>
      <c r="G824" s="15">
        <v>2</v>
      </c>
      <c r="H824" s="14" t="s">
        <v>12</v>
      </c>
      <c r="I824" s="17" t="s">
        <v>169</v>
      </c>
      <c r="J824" s="15">
        <v>3</v>
      </c>
      <c r="K824" s="15">
        <v>0</v>
      </c>
      <c r="L824" s="15">
        <v>1</v>
      </c>
      <c r="M824" s="3">
        <f t="shared" si="70"/>
        <v>5</v>
      </c>
      <c r="N824" s="3">
        <f t="shared" si="72"/>
        <v>3</v>
      </c>
      <c r="O824" s="11" t="str">
        <f t="shared" si="71"/>
        <v>Kulhánek Adam</v>
      </c>
      <c r="P824" s="3">
        <f t="shared" si="73"/>
        <v>8</v>
      </c>
      <c r="W824" s="34"/>
    </row>
    <row r="825" spans="1:23" x14ac:dyDescent="0.25">
      <c r="A825" s="13">
        <v>43044</v>
      </c>
      <c r="B825" s="14" t="s">
        <v>675</v>
      </c>
      <c r="C825" s="15" t="s">
        <v>51</v>
      </c>
      <c r="D825" s="15" t="s">
        <v>154</v>
      </c>
      <c r="E825" s="16" t="s">
        <v>402</v>
      </c>
      <c r="F825" s="16" t="s">
        <v>162</v>
      </c>
      <c r="G825" s="15" t="s">
        <v>173</v>
      </c>
      <c r="H825" s="14" t="s">
        <v>12</v>
      </c>
      <c r="I825" s="17" t="s">
        <v>169</v>
      </c>
      <c r="J825" s="15">
        <v>0</v>
      </c>
      <c r="K825" s="15">
        <v>0</v>
      </c>
      <c r="L825" s="15">
        <v>1</v>
      </c>
      <c r="M825" s="3">
        <f t="shared" si="70"/>
        <v>0</v>
      </c>
      <c r="N825" s="3">
        <f t="shared" si="72"/>
        <v>0</v>
      </c>
      <c r="O825" s="11" t="str">
        <f t="shared" si="71"/>
        <v>Dryšl Adam</v>
      </c>
      <c r="P825" s="3">
        <f t="shared" si="73"/>
        <v>0</v>
      </c>
      <c r="W825" s="34"/>
    </row>
    <row r="826" spans="1:23" x14ac:dyDescent="0.25">
      <c r="A826" s="13">
        <v>43044</v>
      </c>
      <c r="B826" s="14" t="s">
        <v>675</v>
      </c>
      <c r="C826" s="15" t="s">
        <v>51</v>
      </c>
      <c r="D826" s="15" t="s">
        <v>154</v>
      </c>
      <c r="E826" s="16" t="s">
        <v>511</v>
      </c>
      <c r="F826" s="16" t="s">
        <v>512</v>
      </c>
      <c r="G826" s="15">
        <v>3</v>
      </c>
      <c r="H826" s="14" t="s">
        <v>12</v>
      </c>
      <c r="I826" s="17" t="s">
        <v>157</v>
      </c>
      <c r="J826" s="15">
        <v>2</v>
      </c>
      <c r="K826" s="15">
        <v>0</v>
      </c>
      <c r="L826" s="15">
        <v>2</v>
      </c>
      <c r="M826" s="3">
        <f t="shared" si="70"/>
        <v>3</v>
      </c>
      <c r="N826" s="3">
        <f t="shared" si="72"/>
        <v>2</v>
      </c>
      <c r="O826" s="11" t="str">
        <f t="shared" si="71"/>
        <v>Kocmanová Lucie</v>
      </c>
      <c r="P826" s="3">
        <f t="shared" si="73"/>
        <v>5</v>
      </c>
      <c r="W826" s="34"/>
    </row>
    <row r="827" spans="1:23" x14ac:dyDescent="0.25">
      <c r="A827" s="13">
        <v>43044</v>
      </c>
      <c r="B827" s="14" t="s">
        <v>675</v>
      </c>
      <c r="C827" s="15" t="s">
        <v>51</v>
      </c>
      <c r="D827" s="15" t="s">
        <v>154</v>
      </c>
      <c r="E827" s="16" t="s">
        <v>683</v>
      </c>
      <c r="F827" s="16" t="s">
        <v>172</v>
      </c>
      <c r="G827" s="15" t="s">
        <v>173</v>
      </c>
      <c r="H827" s="14" t="s">
        <v>12</v>
      </c>
      <c r="I827" s="17" t="s">
        <v>410</v>
      </c>
      <c r="J827" s="15">
        <v>0</v>
      </c>
      <c r="K827" s="15">
        <v>0</v>
      </c>
      <c r="L827" s="15">
        <v>1</v>
      </c>
      <c r="M827" s="3">
        <f t="shared" si="70"/>
        <v>0</v>
      </c>
      <c r="N827" s="3">
        <f t="shared" si="72"/>
        <v>0</v>
      </c>
      <c r="O827" s="11" t="str">
        <f t="shared" si="71"/>
        <v>Krčmář Michal</v>
      </c>
      <c r="P827" s="3">
        <f t="shared" si="73"/>
        <v>0</v>
      </c>
      <c r="W827" s="34"/>
    </row>
    <row r="828" spans="1:23" x14ac:dyDescent="0.25">
      <c r="A828" s="13">
        <v>43044</v>
      </c>
      <c r="B828" s="14" t="s">
        <v>675</v>
      </c>
      <c r="C828" s="15" t="s">
        <v>51</v>
      </c>
      <c r="D828" s="15" t="s">
        <v>154</v>
      </c>
      <c r="E828" s="16" t="s">
        <v>684</v>
      </c>
      <c r="F828" s="16" t="s">
        <v>685</v>
      </c>
      <c r="G828" s="15">
        <v>3</v>
      </c>
      <c r="H828" s="14" t="s">
        <v>12</v>
      </c>
      <c r="I828" s="17" t="s">
        <v>417</v>
      </c>
      <c r="J828" s="15">
        <v>3</v>
      </c>
      <c r="K828" s="15">
        <v>0</v>
      </c>
      <c r="L828" s="15">
        <v>1</v>
      </c>
      <c r="M828" s="3">
        <f t="shared" si="70"/>
        <v>3</v>
      </c>
      <c r="N828" s="3">
        <f t="shared" si="72"/>
        <v>3</v>
      </c>
      <c r="O828" s="11" t="str">
        <f t="shared" si="71"/>
        <v>Nováček Nicolas</v>
      </c>
      <c r="P828" s="3">
        <f t="shared" si="73"/>
        <v>6</v>
      </c>
      <c r="W828" s="34"/>
    </row>
    <row r="829" spans="1:23" x14ac:dyDescent="0.25">
      <c r="A829" s="13">
        <v>43044</v>
      </c>
      <c r="B829" s="14" t="s">
        <v>675</v>
      </c>
      <c r="C829" s="15" t="s">
        <v>51</v>
      </c>
      <c r="D829" s="15" t="s">
        <v>154</v>
      </c>
      <c r="E829" s="16" t="s">
        <v>519</v>
      </c>
      <c r="F829" s="16" t="s">
        <v>520</v>
      </c>
      <c r="G829" s="15">
        <v>4</v>
      </c>
      <c r="H829" s="14" t="s">
        <v>12</v>
      </c>
      <c r="I829" s="17" t="s">
        <v>417</v>
      </c>
      <c r="J829" s="15">
        <v>1</v>
      </c>
      <c r="K829" s="15">
        <v>0</v>
      </c>
      <c r="L829" s="15">
        <v>3</v>
      </c>
      <c r="M829" s="3">
        <f t="shared" si="70"/>
        <v>0</v>
      </c>
      <c r="N829" s="3">
        <f t="shared" si="72"/>
        <v>1</v>
      </c>
      <c r="O829" s="11" t="str">
        <f t="shared" si="71"/>
        <v>Kuluris Manolis</v>
      </c>
      <c r="P829" s="3">
        <f t="shared" si="73"/>
        <v>1</v>
      </c>
      <c r="W829" s="34"/>
    </row>
    <row r="830" spans="1:23" x14ac:dyDescent="0.25">
      <c r="A830" s="13">
        <v>43044</v>
      </c>
      <c r="B830" s="14" t="s">
        <v>675</v>
      </c>
      <c r="C830" s="15" t="s">
        <v>51</v>
      </c>
      <c r="D830" s="15" t="s">
        <v>154</v>
      </c>
      <c r="E830" s="16" t="s">
        <v>170</v>
      </c>
      <c r="F830" s="16" t="s">
        <v>201</v>
      </c>
      <c r="G830" s="15">
        <v>1</v>
      </c>
      <c r="H830" s="14" t="s">
        <v>12</v>
      </c>
      <c r="I830" s="17" t="s">
        <v>163</v>
      </c>
      <c r="J830" s="15">
        <v>2</v>
      </c>
      <c r="K830" s="15">
        <v>0</v>
      </c>
      <c r="L830" s="15">
        <v>0</v>
      </c>
      <c r="M830" s="3">
        <f t="shared" si="70"/>
        <v>6</v>
      </c>
      <c r="N830" s="3">
        <f t="shared" si="72"/>
        <v>2</v>
      </c>
      <c r="O830" s="11" t="str">
        <f t="shared" si="71"/>
        <v>Huvar Matyáš</v>
      </c>
      <c r="P830" s="3">
        <f t="shared" si="73"/>
        <v>8</v>
      </c>
      <c r="W830" s="34"/>
    </row>
    <row r="831" spans="1:23" x14ac:dyDescent="0.25">
      <c r="A831" s="13">
        <v>43044</v>
      </c>
      <c r="B831" s="14" t="s">
        <v>675</v>
      </c>
      <c r="C831" s="15" t="s">
        <v>51</v>
      </c>
      <c r="D831" s="15" t="s">
        <v>154</v>
      </c>
      <c r="E831" s="16" t="s">
        <v>540</v>
      </c>
      <c r="F831" s="16" t="s">
        <v>193</v>
      </c>
      <c r="G831" s="15">
        <v>1</v>
      </c>
      <c r="H831" s="14" t="s">
        <v>12</v>
      </c>
      <c r="I831" s="17" t="s">
        <v>174</v>
      </c>
      <c r="J831" s="15">
        <v>4</v>
      </c>
      <c r="K831" s="15">
        <v>0</v>
      </c>
      <c r="L831" s="15">
        <v>0</v>
      </c>
      <c r="M831" s="3">
        <f t="shared" si="70"/>
        <v>6</v>
      </c>
      <c r="N831" s="3">
        <f t="shared" si="72"/>
        <v>4</v>
      </c>
      <c r="O831" s="11" t="str">
        <f t="shared" si="71"/>
        <v>Stark Vojtěch</v>
      </c>
      <c r="P831" s="3">
        <f t="shared" si="73"/>
        <v>10</v>
      </c>
      <c r="W831" s="34"/>
    </row>
    <row r="832" spans="1:23" x14ac:dyDescent="0.25">
      <c r="A832" s="13">
        <v>43044</v>
      </c>
      <c r="B832" s="14" t="s">
        <v>675</v>
      </c>
      <c r="C832" s="15" t="s">
        <v>51</v>
      </c>
      <c r="D832" s="15" t="s">
        <v>154</v>
      </c>
      <c r="E832" s="16" t="s">
        <v>517</v>
      </c>
      <c r="F832" s="16" t="s">
        <v>203</v>
      </c>
      <c r="G832" s="15">
        <v>3</v>
      </c>
      <c r="H832" s="14" t="s">
        <v>12</v>
      </c>
      <c r="I832" s="17" t="s">
        <v>417</v>
      </c>
      <c r="J832" s="15">
        <v>2</v>
      </c>
      <c r="K832" s="15">
        <v>0</v>
      </c>
      <c r="L832" s="15">
        <v>2</v>
      </c>
      <c r="M832" s="3">
        <f t="shared" si="70"/>
        <v>3</v>
      </c>
      <c r="N832" s="3">
        <f t="shared" si="72"/>
        <v>2</v>
      </c>
      <c r="O832" s="11" t="str">
        <f t="shared" si="71"/>
        <v>Mařec Tomáš</v>
      </c>
      <c r="P832" s="3">
        <f t="shared" si="73"/>
        <v>5</v>
      </c>
      <c r="W832" s="34"/>
    </row>
    <row r="833" spans="1:23" x14ac:dyDescent="0.25">
      <c r="A833" s="13">
        <v>43044</v>
      </c>
      <c r="B833" s="14" t="s">
        <v>675</v>
      </c>
      <c r="C833" s="15" t="s">
        <v>51</v>
      </c>
      <c r="D833" s="15" t="s">
        <v>154</v>
      </c>
      <c r="E833" s="16" t="s">
        <v>683</v>
      </c>
      <c r="F833" s="16" t="s">
        <v>197</v>
      </c>
      <c r="G833" s="15" t="s">
        <v>173</v>
      </c>
      <c r="H833" s="14" t="s">
        <v>12</v>
      </c>
      <c r="I833" s="17" t="s">
        <v>157</v>
      </c>
      <c r="J833" s="15">
        <v>0</v>
      </c>
      <c r="K833" s="15">
        <v>0</v>
      </c>
      <c r="L833" s="15">
        <v>1</v>
      </c>
      <c r="M833" s="3">
        <f t="shared" si="70"/>
        <v>0</v>
      </c>
      <c r="N833" s="3">
        <f t="shared" si="72"/>
        <v>0</v>
      </c>
      <c r="O833" s="11" t="str">
        <f t="shared" si="71"/>
        <v>Krčmář Matěj</v>
      </c>
      <c r="P833" s="3">
        <f t="shared" si="73"/>
        <v>0</v>
      </c>
      <c r="W833" s="34"/>
    </row>
    <row r="834" spans="1:23" x14ac:dyDescent="0.25">
      <c r="A834" s="13">
        <v>43044</v>
      </c>
      <c r="B834" s="14" t="s">
        <v>675</v>
      </c>
      <c r="C834" s="15" t="s">
        <v>51</v>
      </c>
      <c r="D834" s="15" t="s">
        <v>154</v>
      </c>
      <c r="E834" s="16" t="s">
        <v>686</v>
      </c>
      <c r="F834" s="16" t="s">
        <v>687</v>
      </c>
      <c r="G834" s="15" t="s">
        <v>173</v>
      </c>
      <c r="H834" s="14" t="s">
        <v>12</v>
      </c>
      <c r="I834" s="17" t="s">
        <v>163</v>
      </c>
      <c r="J834" s="15">
        <v>0</v>
      </c>
      <c r="K834" s="15">
        <v>0</v>
      </c>
      <c r="L834" s="15">
        <v>1</v>
      </c>
      <c r="M834" s="3">
        <f t="shared" ref="M834:M897" si="74">IF(ISNA(VLOOKUP(C834&amp;G834,$V$3:$W$92,2,FALSE)),0,VLOOKUP(C834&amp;G834,$V$3:$W$92,2,FALSE))</f>
        <v>0</v>
      </c>
      <c r="N834" s="3">
        <f t="shared" si="72"/>
        <v>0</v>
      </c>
      <c r="O834" s="11" t="str">
        <f t="shared" ref="O834:O897" si="75">E834&amp;" "&amp;F834</f>
        <v>Sládek Maxmilián</v>
      </c>
      <c r="P834" s="3">
        <f t="shared" si="73"/>
        <v>0</v>
      </c>
      <c r="W834" s="34"/>
    </row>
    <row r="835" spans="1:23" x14ac:dyDescent="0.25">
      <c r="A835" s="13">
        <v>43044</v>
      </c>
      <c r="B835" s="14" t="s">
        <v>675</v>
      </c>
      <c r="C835" s="15" t="s">
        <v>51</v>
      </c>
      <c r="D835" s="15" t="s">
        <v>154</v>
      </c>
      <c r="E835" s="16" t="s">
        <v>413</v>
      </c>
      <c r="F835" s="16" t="s">
        <v>203</v>
      </c>
      <c r="G835" s="15">
        <v>5</v>
      </c>
      <c r="H835" s="14" t="s">
        <v>12</v>
      </c>
      <c r="I835" s="17" t="s">
        <v>174</v>
      </c>
      <c r="J835" s="15">
        <v>1</v>
      </c>
      <c r="K835" s="15">
        <v>0</v>
      </c>
      <c r="L835" s="15">
        <v>1</v>
      </c>
      <c r="M835" s="3">
        <f t="shared" si="74"/>
        <v>0</v>
      </c>
      <c r="N835" s="3">
        <f t="shared" ref="N835:N898" si="76">IF(D835="d",SUM(J835*2,K835),J835)</f>
        <v>1</v>
      </c>
      <c r="O835" s="11" t="str">
        <f t="shared" si="75"/>
        <v>Chmela Tomáš</v>
      </c>
      <c r="P835" s="3">
        <f t="shared" ref="P835:P898" si="77">SUM(M835,N835)</f>
        <v>1</v>
      </c>
      <c r="W835" s="34"/>
    </row>
    <row r="836" spans="1:23" x14ac:dyDescent="0.25">
      <c r="A836" s="13">
        <v>43044</v>
      </c>
      <c r="B836" s="14" t="s">
        <v>675</v>
      </c>
      <c r="C836" s="15" t="s">
        <v>51</v>
      </c>
      <c r="D836" s="15" t="s">
        <v>154</v>
      </c>
      <c r="E836" s="16" t="s">
        <v>522</v>
      </c>
      <c r="F836" s="16" t="s">
        <v>186</v>
      </c>
      <c r="G836" s="15">
        <v>1</v>
      </c>
      <c r="H836" s="14" t="s">
        <v>12</v>
      </c>
      <c r="I836" s="17" t="s">
        <v>174</v>
      </c>
      <c r="J836" s="15">
        <v>3</v>
      </c>
      <c r="K836" s="15">
        <v>0</v>
      </c>
      <c r="L836" s="15">
        <v>0</v>
      </c>
      <c r="M836" s="3">
        <f t="shared" si="74"/>
        <v>6</v>
      </c>
      <c r="N836" s="3">
        <f t="shared" si="76"/>
        <v>3</v>
      </c>
      <c r="O836" s="11" t="str">
        <f t="shared" si="75"/>
        <v>Zwilling Šimon</v>
      </c>
      <c r="P836" s="3">
        <f t="shared" si="77"/>
        <v>9</v>
      </c>
      <c r="W836" s="34"/>
    </row>
    <row r="837" spans="1:23" x14ac:dyDescent="0.25">
      <c r="A837" s="13">
        <v>43044</v>
      </c>
      <c r="B837" s="14" t="s">
        <v>675</v>
      </c>
      <c r="C837" s="15" t="s">
        <v>51</v>
      </c>
      <c r="D837" s="15" t="s">
        <v>154</v>
      </c>
      <c r="E837" s="16" t="s">
        <v>164</v>
      </c>
      <c r="F837" s="16" t="s">
        <v>165</v>
      </c>
      <c r="G837" s="15">
        <v>2</v>
      </c>
      <c r="H837" s="14" t="s">
        <v>12</v>
      </c>
      <c r="I837" s="17" t="s">
        <v>169</v>
      </c>
      <c r="J837" s="15">
        <v>3</v>
      </c>
      <c r="K837" s="15">
        <v>0</v>
      </c>
      <c r="L837" s="15">
        <v>1</v>
      </c>
      <c r="M837" s="3">
        <f t="shared" si="74"/>
        <v>5</v>
      </c>
      <c r="N837" s="3">
        <f t="shared" si="76"/>
        <v>3</v>
      </c>
      <c r="O837" s="11" t="str">
        <f t="shared" si="75"/>
        <v>Seibert Marian</v>
      </c>
      <c r="P837" s="3">
        <f t="shared" si="77"/>
        <v>8</v>
      </c>
      <c r="W837" s="34"/>
    </row>
    <row r="838" spans="1:23" x14ac:dyDescent="0.25">
      <c r="A838" s="13">
        <v>43044</v>
      </c>
      <c r="B838" s="14" t="s">
        <v>675</v>
      </c>
      <c r="C838" s="15" t="s">
        <v>51</v>
      </c>
      <c r="D838" s="15" t="s">
        <v>154</v>
      </c>
      <c r="E838" s="16" t="s">
        <v>542</v>
      </c>
      <c r="F838" s="16" t="s">
        <v>339</v>
      </c>
      <c r="G838" s="15">
        <v>5</v>
      </c>
      <c r="H838" s="14" t="s">
        <v>12</v>
      </c>
      <c r="I838" s="17" t="s">
        <v>176</v>
      </c>
      <c r="J838" s="15">
        <v>1</v>
      </c>
      <c r="K838" s="15">
        <v>0</v>
      </c>
      <c r="L838" s="15">
        <v>2</v>
      </c>
      <c r="M838" s="3">
        <f t="shared" si="74"/>
        <v>0</v>
      </c>
      <c r="N838" s="3">
        <f t="shared" si="76"/>
        <v>1</v>
      </c>
      <c r="O838" s="11" t="str">
        <f t="shared" si="75"/>
        <v>Šotola Kryštof</v>
      </c>
      <c r="P838" s="3">
        <f t="shared" si="77"/>
        <v>1</v>
      </c>
      <c r="W838" s="34"/>
    </row>
    <row r="839" spans="1:23" x14ac:dyDescent="0.25">
      <c r="A839" s="13">
        <v>43044</v>
      </c>
      <c r="B839" s="14" t="s">
        <v>675</v>
      </c>
      <c r="C839" s="15" t="s">
        <v>51</v>
      </c>
      <c r="D839" s="15" t="s">
        <v>154</v>
      </c>
      <c r="E839" s="16" t="s">
        <v>469</v>
      </c>
      <c r="F839" s="16" t="s">
        <v>470</v>
      </c>
      <c r="G839" s="15">
        <v>2</v>
      </c>
      <c r="H839" s="14" t="s">
        <v>12</v>
      </c>
      <c r="I839" s="17" t="s">
        <v>420</v>
      </c>
      <c r="J839" s="15">
        <v>0</v>
      </c>
      <c r="K839" s="15">
        <v>0</v>
      </c>
      <c r="L839" s="15">
        <v>2</v>
      </c>
      <c r="M839" s="3">
        <f t="shared" si="74"/>
        <v>5</v>
      </c>
      <c r="N839" s="3">
        <f t="shared" si="76"/>
        <v>0</v>
      </c>
      <c r="O839" s="11" t="str">
        <f t="shared" si="75"/>
        <v>Vlk František</v>
      </c>
      <c r="P839" s="3">
        <f t="shared" si="77"/>
        <v>5</v>
      </c>
      <c r="W839" s="34"/>
    </row>
    <row r="840" spans="1:23" x14ac:dyDescent="0.25">
      <c r="A840" s="13">
        <v>43044</v>
      </c>
      <c r="B840" s="14" t="s">
        <v>675</v>
      </c>
      <c r="C840" s="15" t="s">
        <v>51</v>
      </c>
      <c r="D840" s="15" t="s">
        <v>154</v>
      </c>
      <c r="E840" s="16" t="s">
        <v>155</v>
      </c>
      <c r="F840" s="16" t="s">
        <v>156</v>
      </c>
      <c r="G840" s="15">
        <v>1</v>
      </c>
      <c r="H840" s="14" t="s">
        <v>12</v>
      </c>
      <c r="I840" s="17" t="s">
        <v>163</v>
      </c>
      <c r="J840" s="15">
        <v>4</v>
      </c>
      <c r="K840" s="15">
        <v>0</v>
      </c>
      <c r="L840" s="15">
        <v>0</v>
      </c>
      <c r="M840" s="3">
        <f t="shared" si="74"/>
        <v>6</v>
      </c>
      <c r="N840" s="3">
        <f t="shared" si="76"/>
        <v>4</v>
      </c>
      <c r="O840" s="11" t="str">
        <f t="shared" si="75"/>
        <v>Martináková Stela</v>
      </c>
      <c r="P840" s="3">
        <f t="shared" si="77"/>
        <v>10</v>
      </c>
      <c r="W840" s="34"/>
    </row>
    <row r="841" spans="1:23" x14ac:dyDescent="0.25">
      <c r="A841" s="13">
        <v>43044</v>
      </c>
      <c r="B841" s="14" t="s">
        <v>675</v>
      </c>
      <c r="C841" s="15" t="s">
        <v>51</v>
      </c>
      <c r="D841" s="15" t="s">
        <v>154</v>
      </c>
      <c r="E841" s="16" t="s">
        <v>415</v>
      </c>
      <c r="F841" s="16" t="s">
        <v>309</v>
      </c>
      <c r="G841" s="15">
        <v>2</v>
      </c>
      <c r="H841" s="14" t="s">
        <v>12</v>
      </c>
      <c r="I841" s="17" t="s">
        <v>169</v>
      </c>
      <c r="J841" s="15">
        <v>3</v>
      </c>
      <c r="K841" s="15">
        <v>0</v>
      </c>
      <c r="L841" s="15">
        <v>1</v>
      </c>
      <c r="M841" s="3">
        <f t="shared" si="74"/>
        <v>5</v>
      </c>
      <c r="N841" s="3">
        <f t="shared" si="76"/>
        <v>3</v>
      </c>
      <c r="O841" s="11" t="str">
        <f t="shared" si="75"/>
        <v>Kaszperová Kristýna</v>
      </c>
      <c r="P841" s="3">
        <f t="shared" si="77"/>
        <v>8</v>
      </c>
      <c r="W841" s="34"/>
    </row>
    <row r="842" spans="1:23" x14ac:dyDescent="0.25">
      <c r="A842" s="13">
        <v>43078</v>
      </c>
      <c r="B842" s="14" t="s">
        <v>688</v>
      </c>
      <c r="C842" s="15" t="s">
        <v>54</v>
      </c>
      <c r="D842" s="15" t="s">
        <v>154</v>
      </c>
      <c r="E842" s="16" t="s">
        <v>167</v>
      </c>
      <c r="F842" s="16" t="s">
        <v>168</v>
      </c>
      <c r="G842" s="15">
        <v>1</v>
      </c>
      <c r="H842" s="14" t="s">
        <v>14</v>
      </c>
      <c r="I842" s="17" t="s">
        <v>169</v>
      </c>
      <c r="J842" s="15">
        <v>3</v>
      </c>
      <c r="K842" s="15">
        <v>0</v>
      </c>
      <c r="L842" s="15">
        <v>0</v>
      </c>
      <c r="M842" s="3">
        <f t="shared" si="74"/>
        <v>6</v>
      </c>
      <c r="N842" s="3">
        <f t="shared" si="76"/>
        <v>3</v>
      </c>
      <c r="O842" s="11" t="str">
        <f t="shared" si="75"/>
        <v>Čebík Filip</v>
      </c>
      <c r="P842" s="3">
        <f t="shared" si="77"/>
        <v>9</v>
      </c>
      <c r="W842" s="34"/>
    </row>
    <row r="843" spans="1:23" x14ac:dyDescent="0.25">
      <c r="A843" s="13">
        <v>43078</v>
      </c>
      <c r="B843" s="14" t="s">
        <v>688</v>
      </c>
      <c r="C843" s="15" t="s">
        <v>54</v>
      </c>
      <c r="D843" s="15" t="s">
        <v>154</v>
      </c>
      <c r="E843" s="16" t="s">
        <v>333</v>
      </c>
      <c r="F843" s="16" t="s">
        <v>214</v>
      </c>
      <c r="G843" s="15">
        <v>1</v>
      </c>
      <c r="H843" s="14" t="s">
        <v>83</v>
      </c>
      <c r="I843" s="17" t="s">
        <v>236</v>
      </c>
      <c r="J843" s="15">
        <v>3</v>
      </c>
      <c r="K843" s="15">
        <v>0</v>
      </c>
      <c r="L843" s="15">
        <v>0</v>
      </c>
      <c r="M843" s="3">
        <f t="shared" si="74"/>
        <v>6</v>
      </c>
      <c r="N843" s="3">
        <f t="shared" si="76"/>
        <v>3</v>
      </c>
      <c r="O843" s="11" t="str">
        <f t="shared" si="75"/>
        <v>Mikendová Tereza</v>
      </c>
      <c r="P843" s="3">
        <f t="shared" si="77"/>
        <v>9</v>
      </c>
      <c r="W843" s="34"/>
    </row>
    <row r="844" spans="1:23" x14ac:dyDescent="0.25">
      <c r="A844" s="13">
        <v>43078</v>
      </c>
      <c r="B844" s="14" t="s">
        <v>688</v>
      </c>
      <c r="C844" s="15" t="s">
        <v>54</v>
      </c>
      <c r="D844" s="15" t="s">
        <v>154</v>
      </c>
      <c r="E844" s="16" t="s">
        <v>177</v>
      </c>
      <c r="F844" s="16" t="s">
        <v>330</v>
      </c>
      <c r="G844" s="15">
        <v>1</v>
      </c>
      <c r="H844" s="14" t="s">
        <v>83</v>
      </c>
      <c r="I844" s="17" t="s">
        <v>331</v>
      </c>
      <c r="J844" s="15">
        <v>3</v>
      </c>
      <c r="K844" s="15">
        <v>0</v>
      </c>
      <c r="L844" s="15">
        <v>0</v>
      </c>
      <c r="M844" s="3">
        <f t="shared" si="74"/>
        <v>6</v>
      </c>
      <c r="N844" s="3">
        <f t="shared" si="76"/>
        <v>3</v>
      </c>
      <c r="O844" s="11" t="str">
        <f t="shared" si="75"/>
        <v>Rapčanová Alice</v>
      </c>
      <c r="P844" s="3">
        <f t="shared" si="77"/>
        <v>9</v>
      </c>
      <c r="W844" s="34"/>
    </row>
    <row r="845" spans="1:23" x14ac:dyDescent="0.25">
      <c r="A845" s="13">
        <v>43078</v>
      </c>
      <c r="B845" s="14" t="s">
        <v>688</v>
      </c>
      <c r="C845" s="15" t="s">
        <v>54</v>
      </c>
      <c r="D845" s="15" t="s">
        <v>154</v>
      </c>
      <c r="E845" s="16" t="s">
        <v>344</v>
      </c>
      <c r="F845" s="16" t="s">
        <v>162</v>
      </c>
      <c r="G845" s="15">
        <v>2</v>
      </c>
      <c r="H845" s="14" t="s">
        <v>14</v>
      </c>
      <c r="I845" s="17" t="s">
        <v>353</v>
      </c>
      <c r="J845" s="15">
        <v>3</v>
      </c>
      <c r="K845" s="15">
        <v>0</v>
      </c>
      <c r="L845" s="15">
        <v>1</v>
      </c>
      <c r="M845" s="3">
        <f t="shared" si="74"/>
        <v>5</v>
      </c>
      <c r="N845" s="3">
        <f t="shared" si="76"/>
        <v>3</v>
      </c>
      <c r="O845" s="11" t="str">
        <f t="shared" si="75"/>
        <v>Novák Adam</v>
      </c>
      <c r="P845" s="3">
        <f t="shared" si="77"/>
        <v>8</v>
      </c>
      <c r="W845" s="34"/>
    </row>
    <row r="846" spans="1:23" x14ac:dyDescent="0.25">
      <c r="A846" s="13">
        <v>43078</v>
      </c>
      <c r="B846" s="14" t="s">
        <v>688</v>
      </c>
      <c r="C846" s="15" t="s">
        <v>54</v>
      </c>
      <c r="D846" s="15" t="s">
        <v>154</v>
      </c>
      <c r="E846" s="16" t="s">
        <v>180</v>
      </c>
      <c r="F846" s="16" t="s">
        <v>181</v>
      </c>
      <c r="G846" s="15">
        <v>2</v>
      </c>
      <c r="H846" s="14" t="s">
        <v>14</v>
      </c>
      <c r="I846" s="17" t="s">
        <v>236</v>
      </c>
      <c r="J846" s="15">
        <v>2</v>
      </c>
      <c r="K846" s="15">
        <v>0</v>
      </c>
      <c r="L846" s="15">
        <v>1</v>
      </c>
      <c r="M846" s="3">
        <f t="shared" si="74"/>
        <v>5</v>
      </c>
      <c r="N846" s="3">
        <f t="shared" si="76"/>
        <v>2</v>
      </c>
      <c r="O846" s="11" t="str">
        <f t="shared" si="75"/>
        <v>Kuželová Dominika</v>
      </c>
      <c r="P846" s="3">
        <f t="shared" si="77"/>
        <v>7</v>
      </c>
      <c r="W846" s="34"/>
    </row>
    <row r="847" spans="1:23" x14ac:dyDescent="0.25">
      <c r="A847" s="13">
        <v>43078</v>
      </c>
      <c r="B847" s="14" t="s">
        <v>688</v>
      </c>
      <c r="C847" s="15" t="s">
        <v>54</v>
      </c>
      <c r="D847" s="15" t="s">
        <v>154</v>
      </c>
      <c r="E847" s="16" t="s">
        <v>177</v>
      </c>
      <c r="F847" s="16" t="s">
        <v>178</v>
      </c>
      <c r="G847" s="15">
        <v>2</v>
      </c>
      <c r="H847" s="14" t="s">
        <v>83</v>
      </c>
      <c r="I847" s="17" t="s">
        <v>611</v>
      </c>
      <c r="J847" s="15">
        <v>2</v>
      </c>
      <c r="K847" s="15">
        <v>0</v>
      </c>
      <c r="L847" s="15">
        <v>1</v>
      </c>
      <c r="M847" s="3">
        <f t="shared" si="74"/>
        <v>5</v>
      </c>
      <c r="N847" s="3">
        <f t="shared" si="76"/>
        <v>2</v>
      </c>
      <c r="O847" s="11" t="str">
        <f t="shared" si="75"/>
        <v>Rapčanová Silvie</v>
      </c>
      <c r="P847" s="3">
        <f t="shared" si="77"/>
        <v>7</v>
      </c>
      <c r="W847" s="34"/>
    </row>
    <row r="848" spans="1:23" x14ac:dyDescent="0.25">
      <c r="A848" s="13">
        <v>43078</v>
      </c>
      <c r="B848" s="14" t="s">
        <v>688</v>
      </c>
      <c r="C848" s="15" t="s">
        <v>54</v>
      </c>
      <c r="D848" s="15" t="s">
        <v>154</v>
      </c>
      <c r="E848" s="16" t="s">
        <v>544</v>
      </c>
      <c r="F848" s="16" t="s">
        <v>197</v>
      </c>
      <c r="G848" s="15">
        <v>2</v>
      </c>
      <c r="H848" s="14" t="s">
        <v>14</v>
      </c>
      <c r="I848" s="17" t="s">
        <v>401</v>
      </c>
      <c r="J848" s="15">
        <v>1</v>
      </c>
      <c r="K848" s="15">
        <v>0</v>
      </c>
      <c r="L848" s="15">
        <v>1</v>
      </c>
      <c r="M848" s="3">
        <f t="shared" si="74"/>
        <v>5</v>
      </c>
      <c r="N848" s="3">
        <f t="shared" si="76"/>
        <v>1</v>
      </c>
      <c r="O848" s="11" t="str">
        <f t="shared" si="75"/>
        <v>Válek Matěj</v>
      </c>
      <c r="P848" s="3">
        <f t="shared" si="77"/>
        <v>6</v>
      </c>
      <c r="W848" s="34"/>
    </row>
    <row r="849" spans="1:23" x14ac:dyDescent="0.25">
      <c r="A849" s="13">
        <v>43078</v>
      </c>
      <c r="B849" s="14" t="s">
        <v>688</v>
      </c>
      <c r="C849" s="15" t="s">
        <v>54</v>
      </c>
      <c r="D849" s="15" t="s">
        <v>154</v>
      </c>
      <c r="E849" s="16" t="s">
        <v>349</v>
      </c>
      <c r="F849" s="16" t="s">
        <v>195</v>
      </c>
      <c r="G849" s="15">
        <v>3</v>
      </c>
      <c r="H849" s="14" t="s">
        <v>14</v>
      </c>
      <c r="I849" s="17" t="s">
        <v>420</v>
      </c>
      <c r="J849" s="15">
        <v>1</v>
      </c>
      <c r="K849" s="15">
        <v>0</v>
      </c>
      <c r="L849" s="15">
        <v>2</v>
      </c>
      <c r="M849" s="3">
        <f t="shared" si="74"/>
        <v>3</v>
      </c>
      <c r="N849" s="3">
        <f t="shared" si="76"/>
        <v>1</v>
      </c>
      <c r="O849" s="11" t="str">
        <f t="shared" si="75"/>
        <v>Čech Jiří</v>
      </c>
      <c r="P849" s="3">
        <f t="shared" si="77"/>
        <v>4</v>
      </c>
      <c r="W849" s="34"/>
    </row>
    <row r="850" spans="1:23" x14ac:dyDescent="0.25">
      <c r="A850" s="13">
        <v>43078</v>
      </c>
      <c r="B850" s="14" t="s">
        <v>688</v>
      </c>
      <c r="C850" s="15" t="s">
        <v>54</v>
      </c>
      <c r="D850" s="15" t="s">
        <v>154</v>
      </c>
      <c r="E850" s="16" t="s">
        <v>171</v>
      </c>
      <c r="F850" s="16" t="s">
        <v>172</v>
      </c>
      <c r="G850" s="15">
        <v>3</v>
      </c>
      <c r="H850" s="14" t="s">
        <v>14</v>
      </c>
      <c r="I850" s="17" t="s">
        <v>561</v>
      </c>
      <c r="J850" s="15">
        <v>1</v>
      </c>
      <c r="K850" s="15">
        <v>0</v>
      </c>
      <c r="L850" s="15">
        <v>2</v>
      </c>
      <c r="M850" s="3">
        <f t="shared" si="74"/>
        <v>3</v>
      </c>
      <c r="N850" s="3">
        <f t="shared" si="76"/>
        <v>1</v>
      </c>
      <c r="O850" s="11" t="str">
        <f t="shared" si="75"/>
        <v>Meixner Michal</v>
      </c>
      <c r="P850" s="3">
        <f t="shared" si="77"/>
        <v>4</v>
      </c>
      <c r="W850" s="34"/>
    </row>
    <row r="851" spans="1:23" x14ac:dyDescent="0.25">
      <c r="A851" s="13">
        <v>43078</v>
      </c>
      <c r="B851" s="14" t="s">
        <v>688</v>
      </c>
      <c r="C851" s="15" t="s">
        <v>54</v>
      </c>
      <c r="D851" s="15" t="s">
        <v>154</v>
      </c>
      <c r="E851" s="16" t="s">
        <v>175</v>
      </c>
      <c r="F851" s="16" t="s">
        <v>172</v>
      </c>
      <c r="G851" s="15">
        <v>3</v>
      </c>
      <c r="H851" s="14" t="s">
        <v>14</v>
      </c>
      <c r="I851" s="17" t="s">
        <v>420</v>
      </c>
      <c r="J851" s="15">
        <v>1</v>
      </c>
      <c r="K851" s="15">
        <v>0</v>
      </c>
      <c r="L851" s="15">
        <v>2</v>
      </c>
      <c r="M851" s="3">
        <f t="shared" si="74"/>
        <v>3</v>
      </c>
      <c r="N851" s="3">
        <f t="shared" si="76"/>
        <v>1</v>
      </c>
      <c r="O851" s="11" t="str">
        <f t="shared" si="75"/>
        <v>Čerchla Michal</v>
      </c>
      <c r="P851" s="3">
        <f t="shared" si="77"/>
        <v>4</v>
      </c>
      <c r="W851" s="34"/>
    </row>
    <row r="852" spans="1:23" x14ac:dyDescent="0.25">
      <c r="A852" s="13">
        <v>43078</v>
      </c>
      <c r="B852" s="14" t="s">
        <v>688</v>
      </c>
      <c r="C852" s="15" t="s">
        <v>54</v>
      </c>
      <c r="D852" s="15" t="s">
        <v>154</v>
      </c>
      <c r="E852" s="16" t="s">
        <v>356</v>
      </c>
      <c r="F852" s="16" t="s">
        <v>186</v>
      </c>
      <c r="G852" s="15">
        <v>3</v>
      </c>
      <c r="H852" s="14" t="s">
        <v>14</v>
      </c>
      <c r="I852" s="17" t="s">
        <v>689</v>
      </c>
      <c r="J852" s="15">
        <v>0</v>
      </c>
      <c r="K852" s="15">
        <v>0</v>
      </c>
      <c r="L852" s="15">
        <v>2</v>
      </c>
      <c r="M852" s="3">
        <f t="shared" si="74"/>
        <v>3</v>
      </c>
      <c r="N852" s="3">
        <f t="shared" si="76"/>
        <v>0</v>
      </c>
      <c r="O852" s="11" t="str">
        <f t="shared" si="75"/>
        <v>Fulneček Šimon</v>
      </c>
      <c r="P852" s="3">
        <f t="shared" si="77"/>
        <v>3</v>
      </c>
      <c r="W852" s="34"/>
    </row>
    <row r="853" spans="1:23" x14ac:dyDescent="0.25">
      <c r="A853" s="13">
        <v>43078</v>
      </c>
      <c r="B853" s="14" t="s">
        <v>688</v>
      </c>
      <c r="C853" s="15" t="s">
        <v>54</v>
      </c>
      <c r="D853" s="15" t="s">
        <v>154</v>
      </c>
      <c r="E853" s="16" t="s">
        <v>564</v>
      </c>
      <c r="F853" s="16" t="s">
        <v>565</v>
      </c>
      <c r="G853" s="15">
        <v>3</v>
      </c>
      <c r="H853" s="14" t="s">
        <v>83</v>
      </c>
      <c r="I853" s="17" t="s">
        <v>236</v>
      </c>
      <c r="J853" s="15">
        <v>1</v>
      </c>
      <c r="K853" s="15">
        <v>0</v>
      </c>
      <c r="L853" s="15">
        <v>2</v>
      </c>
      <c r="M853" s="3">
        <f t="shared" si="74"/>
        <v>3</v>
      </c>
      <c r="N853" s="3">
        <f t="shared" si="76"/>
        <v>1</v>
      </c>
      <c r="O853" s="11" t="str">
        <f t="shared" si="75"/>
        <v>Vavřínová Pavla</v>
      </c>
      <c r="P853" s="3">
        <f t="shared" si="77"/>
        <v>4</v>
      </c>
      <c r="W853" s="34"/>
    </row>
    <row r="854" spans="1:23" x14ac:dyDescent="0.25">
      <c r="A854" s="13">
        <v>43078</v>
      </c>
      <c r="B854" s="14" t="s">
        <v>688</v>
      </c>
      <c r="C854" s="15" t="s">
        <v>54</v>
      </c>
      <c r="D854" s="15" t="s">
        <v>154</v>
      </c>
      <c r="E854" s="16" t="s">
        <v>340</v>
      </c>
      <c r="F854" s="16" t="s">
        <v>172</v>
      </c>
      <c r="G854" s="15">
        <v>4</v>
      </c>
      <c r="H854" s="14" t="s">
        <v>14</v>
      </c>
      <c r="I854" s="17" t="s">
        <v>169</v>
      </c>
      <c r="J854" s="15">
        <v>0</v>
      </c>
      <c r="K854" s="15">
        <v>0</v>
      </c>
      <c r="L854" s="15">
        <v>3</v>
      </c>
      <c r="M854" s="3">
        <f t="shared" si="74"/>
        <v>0</v>
      </c>
      <c r="N854" s="3">
        <f t="shared" si="76"/>
        <v>0</v>
      </c>
      <c r="O854" s="11" t="str">
        <f t="shared" si="75"/>
        <v>Caletka Michal</v>
      </c>
      <c r="P854" s="3">
        <f t="shared" si="77"/>
        <v>0</v>
      </c>
      <c r="W854" s="34"/>
    </row>
    <row r="855" spans="1:23" x14ac:dyDescent="0.25">
      <c r="A855" s="13">
        <v>43078</v>
      </c>
      <c r="B855" s="14" t="s">
        <v>688</v>
      </c>
      <c r="C855" s="15" t="s">
        <v>54</v>
      </c>
      <c r="D855" s="15" t="s">
        <v>154</v>
      </c>
      <c r="E855" s="16" t="s">
        <v>578</v>
      </c>
      <c r="F855" s="16" t="s">
        <v>201</v>
      </c>
      <c r="G855" s="15" t="s">
        <v>173</v>
      </c>
      <c r="H855" s="14" t="s">
        <v>14</v>
      </c>
      <c r="I855" s="17" t="s">
        <v>420</v>
      </c>
      <c r="J855" s="15">
        <v>0</v>
      </c>
      <c r="K855" s="15">
        <v>0</v>
      </c>
      <c r="L855" s="15">
        <v>2</v>
      </c>
      <c r="M855" s="3">
        <f t="shared" si="74"/>
        <v>0</v>
      </c>
      <c r="N855" s="3">
        <f t="shared" si="76"/>
        <v>0</v>
      </c>
      <c r="O855" s="11" t="str">
        <f t="shared" si="75"/>
        <v>Závodný Matyáš</v>
      </c>
      <c r="P855" s="3">
        <f t="shared" si="77"/>
        <v>0</v>
      </c>
      <c r="W855" s="34"/>
    </row>
    <row r="856" spans="1:23" x14ac:dyDescent="0.25">
      <c r="A856" s="13">
        <v>43078</v>
      </c>
      <c r="B856" s="14" t="s">
        <v>688</v>
      </c>
      <c r="C856" s="15" t="s">
        <v>54</v>
      </c>
      <c r="D856" s="15" t="s">
        <v>154</v>
      </c>
      <c r="E856" s="16" t="s">
        <v>340</v>
      </c>
      <c r="F856" s="16" t="s">
        <v>345</v>
      </c>
      <c r="G856" s="15" t="s">
        <v>173</v>
      </c>
      <c r="H856" s="14" t="s">
        <v>14</v>
      </c>
      <c r="I856" s="17" t="s">
        <v>420</v>
      </c>
      <c r="J856" s="15">
        <v>0</v>
      </c>
      <c r="K856" s="15">
        <v>0</v>
      </c>
      <c r="L856" s="15">
        <v>2</v>
      </c>
      <c r="M856" s="3">
        <f t="shared" si="74"/>
        <v>0</v>
      </c>
      <c r="N856" s="3">
        <f t="shared" si="76"/>
        <v>0</v>
      </c>
      <c r="O856" s="11" t="str">
        <f t="shared" si="75"/>
        <v>Caletka Petr</v>
      </c>
      <c r="P856" s="3">
        <f t="shared" si="77"/>
        <v>0</v>
      </c>
      <c r="W856" s="34"/>
    </row>
    <row r="857" spans="1:23" x14ac:dyDescent="0.25">
      <c r="A857" s="13">
        <v>43078</v>
      </c>
      <c r="B857" s="14" t="s">
        <v>688</v>
      </c>
      <c r="C857" s="15" t="s">
        <v>54</v>
      </c>
      <c r="D857" s="15" t="s">
        <v>154</v>
      </c>
      <c r="E857" s="16" t="s">
        <v>573</v>
      </c>
      <c r="F857" s="16" t="s">
        <v>480</v>
      </c>
      <c r="G857" s="15">
        <v>2</v>
      </c>
      <c r="H857" s="14" t="s">
        <v>12</v>
      </c>
      <c r="I857" s="17" t="s">
        <v>401</v>
      </c>
      <c r="J857" s="15">
        <v>3</v>
      </c>
      <c r="K857" s="15">
        <v>0</v>
      </c>
      <c r="L857" s="15">
        <v>2</v>
      </c>
      <c r="M857" s="3">
        <f t="shared" si="74"/>
        <v>5</v>
      </c>
      <c r="N857" s="3">
        <f t="shared" si="76"/>
        <v>3</v>
      </c>
      <c r="O857" s="11" t="str">
        <f t="shared" si="75"/>
        <v>Schotli Josef</v>
      </c>
      <c r="P857" s="3">
        <f t="shared" si="77"/>
        <v>8</v>
      </c>
      <c r="W857" s="34"/>
    </row>
    <row r="858" spans="1:23" x14ac:dyDescent="0.25">
      <c r="A858" s="13">
        <v>43078</v>
      </c>
      <c r="B858" s="14" t="s">
        <v>688</v>
      </c>
      <c r="C858" s="15" t="s">
        <v>54</v>
      </c>
      <c r="D858" s="15" t="s">
        <v>154</v>
      </c>
      <c r="E858" s="16" t="s">
        <v>414</v>
      </c>
      <c r="F858" s="16" t="s">
        <v>162</v>
      </c>
      <c r="G858" s="15">
        <v>3</v>
      </c>
      <c r="H858" s="14" t="s">
        <v>12</v>
      </c>
      <c r="I858" s="17" t="s">
        <v>169</v>
      </c>
      <c r="J858" s="15">
        <v>3</v>
      </c>
      <c r="K858" s="15">
        <v>0</v>
      </c>
      <c r="L858" s="15">
        <v>1</v>
      </c>
      <c r="M858" s="3">
        <f t="shared" si="74"/>
        <v>3</v>
      </c>
      <c r="N858" s="3">
        <f t="shared" si="76"/>
        <v>3</v>
      </c>
      <c r="O858" s="11" t="str">
        <f t="shared" si="75"/>
        <v>Kulhánek Adam</v>
      </c>
      <c r="P858" s="3">
        <f t="shared" si="77"/>
        <v>6</v>
      </c>
      <c r="W858" s="34"/>
    </row>
    <row r="859" spans="1:23" x14ac:dyDescent="0.25">
      <c r="A859" s="13">
        <v>43078</v>
      </c>
      <c r="B859" s="14" t="s">
        <v>688</v>
      </c>
      <c r="C859" s="15" t="s">
        <v>54</v>
      </c>
      <c r="D859" s="15" t="s">
        <v>154</v>
      </c>
      <c r="E859" s="16" t="s">
        <v>155</v>
      </c>
      <c r="F859" s="16" t="s">
        <v>156</v>
      </c>
      <c r="G859" s="15">
        <v>2</v>
      </c>
      <c r="H859" s="14" t="s">
        <v>12</v>
      </c>
      <c r="I859" s="17" t="s">
        <v>611</v>
      </c>
      <c r="J859" s="15">
        <v>2</v>
      </c>
      <c r="K859" s="15">
        <v>0</v>
      </c>
      <c r="L859" s="15">
        <v>1</v>
      </c>
      <c r="M859" s="3">
        <f t="shared" si="74"/>
        <v>5</v>
      </c>
      <c r="N859" s="3">
        <f t="shared" si="76"/>
        <v>2</v>
      </c>
      <c r="O859" s="11" t="str">
        <f t="shared" si="75"/>
        <v>Martináková Stela</v>
      </c>
      <c r="P859" s="3">
        <f t="shared" si="77"/>
        <v>7</v>
      </c>
      <c r="W859" s="34"/>
    </row>
    <row r="860" spans="1:23" x14ac:dyDescent="0.25">
      <c r="A860" s="13">
        <v>43078</v>
      </c>
      <c r="B860" s="14" t="s">
        <v>688</v>
      </c>
      <c r="C860" s="15" t="s">
        <v>54</v>
      </c>
      <c r="D860" s="15" t="s">
        <v>154</v>
      </c>
      <c r="E860" s="16" t="s">
        <v>625</v>
      </c>
      <c r="F860" s="16" t="s">
        <v>159</v>
      </c>
      <c r="G860" s="15">
        <v>3</v>
      </c>
      <c r="H860" s="14" t="s">
        <v>12</v>
      </c>
      <c r="I860" s="17" t="s">
        <v>157</v>
      </c>
      <c r="J860" s="15">
        <v>2</v>
      </c>
      <c r="K860" s="15">
        <v>0</v>
      </c>
      <c r="L860" s="15">
        <v>1</v>
      </c>
      <c r="M860" s="3">
        <f t="shared" si="74"/>
        <v>3</v>
      </c>
      <c r="N860" s="3">
        <f t="shared" si="76"/>
        <v>2</v>
      </c>
      <c r="O860" s="11" t="str">
        <f t="shared" si="75"/>
        <v>Nuhlíček Jakub</v>
      </c>
      <c r="P860" s="3">
        <f t="shared" si="77"/>
        <v>5</v>
      </c>
      <c r="W860" s="34"/>
    </row>
    <row r="861" spans="1:23" x14ac:dyDescent="0.25">
      <c r="A861" s="13">
        <v>43078</v>
      </c>
      <c r="B861" s="14" t="s">
        <v>688</v>
      </c>
      <c r="C861" s="15" t="s">
        <v>54</v>
      </c>
      <c r="D861" s="15" t="s">
        <v>154</v>
      </c>
      <c r="E861" s="16" t="s">
        <v>402</v>
      </c>
      <c r="F861" s="16" t="s">
        <v>162</v>
      </c>
      <c r="G861" s="15" t="s">
        <v>173</v>
      </c>
      <c r="H861" s="14" t="s">
        <v>12</v>
      </c>
      <c r="I861" s="17" t="s">
        <v>169</v>
      </c>
      <c r="J861" s="15">
        <v>0</v>
      </c>
      <c r="K861" s="15">
        <v>0</v>
      </c>
      <c r="L861" s="15">
        <v>2</v>
      </c>
      <c r="M861" s="3">
        <f t="shared" si="74"/>
        <v>0</v>
      </c>
      <c r="N861" s="3">
        <f t="shared" si="76"/>
        <v>0</v>
      </c>
      <c r="O861" s="11" t="str">
        <f t="shared" si="75"/>
        <v>Dryšl Adam</v>
      </c>
      <c r="P861" s="3">
        <f t="shared" si="77"/>
        <v>0</v>
      </c>
      <c r="W861" s="34"/>
    </row>
    <row r="862" spans="1:23" x14ac:dyDescent="0.25">
      <c r="A862" s="13">
        <v>43078</v>
      </c>
      <c r="B862" s="14" t="s">
        <v>688</v>
      </c>
      <c r="C862" s="15" t="s">
        <v>54</v>
      </c>
      <c r="D862" s="15" t="s">
        <v>154</v>
      </c>
      <c r="E862" s="16" t="s">
        <v>158</v>
      </c>
      <c r="F862" s="16" t="s">
        <v>159</v>
      </c>
      <c r="G862" s="15">
        <v>1</v>
      </c>
      <c r="H862" s="14" t="s">
        <v>12</v>
      </c>
      <c r="I862" s="17" t="s">
        <v>401</v>
      </c>
      <c r="J862" s="15">
        <v>5</v>
      </c>
      <c r="K862" s="15">
        <v>0</v>
      </c>
      <c r="L862" s="15">
        <v>0</v>
      </c>
      <c r="M862" s="3">
        <f t="shared" si="74"/>
        <v>6</v>
      </c>
      <c r="N862" s="3">
        <f t="shared" si="76"/>
        <v>5</v>
      </c>
      <c r="O862" s="11" t="str">
        <f t="shared" si="75"/>
        <v>Turek Jakub</v>
      </c>
      <c r="P862" s="3">
        <f t="shared" si="77"/>
        <v>11</v>
      </c>
      <c r="W862" s="34"/>
    </row>
    <row r="863" spans="1:23" x14ac:dyDescent="0.25">
      <c r="A863" s="13">
        <v>43078</v>
      </c>
      <c r="B863" s="14" t="s">
        <v>688</v>
      </c>
      <c r="C863" s="15" t="s">
        <v>54</v>
      </c>
      <c r="D863" s="15" t="s">
        <v>154</v>
      </c>
      <c r="E863" s="16" t="s">
        <v>574</v>
      </c>
      <c r="F863" s="16" t="s">
        <v>222</v>
      </c>
      <c r="G863" s="15">
        <v>2</v>
      </c>
      <c r="H863" s="14" t="s">
        <v>12</v>
      </c>
      <c r="I863" s="17" t="s">
        <v>561</v>
      </c>
      <c r="J863" s="15">
        <v>3</v>
      </c>
      <c r="K863" s="15">
        <v>0</v>
      </c>
      <c r="L863" s="15">
        <v>1</v>
      </c>
      <c r="M863" s="3">
        <f t="shared" si="74"/>
        <v>5</v>
      </c>
      <c r="N863" s="3">
        <f t="shared" si="76"/>
        <v>3</v>
      </c>
      <c r="O863" s="11" t="str">
        <f t="shared" si="75"/>
        <v>Mikenda Ondřej</v>
      </c>
      <c r="P863" s="3">
        <f t="shared" si="77"/>
        <v>8</v>
      </c>
      <c r="W863" s="34"/>
    </row>
    <row r="864" spans="1:23" x14ac:dyDescent="0.25">
      <c r="A864" s="13">
        <v>43078</v>
      </c>
      <c r="B864" s="14" t="s">
        <v>688</v>
      </c>
      <c r="C864" s="15" t="s">
        <v>54</v>
      </c>
      <c r="D864" s="15" t="s">
        <v>154</v>
      </c>
      <c r="E864" s="16" t="s">
        <v>609</v>
      </c>
      <c r="F864" s="16" t="s">
        <v>195</v>
      </c>
      <c r="G864" s="15">
        <v>5</v>
      </c>
      <c r="H864" s="14" t="s">
        <v>12</v>
      </c>
      <c r="I864" s="17" t="s">
        <v>417</v>
      </c>
      <c r="J864" s="15">
        <v>2</v>
      </c>
      <c r="K864" s="15">
        <v>0</v>
      </c>
      <c r="L864" s="15">
        <v>2</v>
      </c>
      <c r="M864" s="3">
        <f t="shared" si="74"/>
        <v>0</v>
      </c>
      <c r="N864" s="3">
        <f t="shared" si="76"/>
        <v>2</v>
      </c>
      <c r="O864" s="11" t="str">
        <f t="shared" si="75"/>
        <v>Fojtík Jiří</v>
      </c>
      <c r="P864" s="3">
        <f t="shared" si="77"/>
        <v>2</v>
      </c>
      <c r="W864" s="34"/>
    </row>
    <row r="865" spans="1:23" x14ac:dyDescent="0.25">
      <c r="A865" s="13">
        <v>43078</v>
      </c>
      <c r="B865" s="14" t="s">
        <v>688</v>
      </c>
      <c r="C865" s="15" t="s">
        <v>54</v>
      </c>
      <c r="D865" s="15" t="s">
        <v>154</v>
      </c>
      <c r="E865" s="16" t="s">
        <v>511</v>
      </c>
      <c r="F865" s="16" t="s">
        <v>512</v>
      </c>
      <c r="G865" s="15">
        <v>2</v>
      </c>
      <c r="H865" s="14" t="s">
        <v>12</v>
      </c>
      <c r="I865" s="17" t="s">
        <v>157</v>
      </c>
      <c r="J865" s="15">
        <v>1</v>
      </c>
      <c r="K865" s="15">
        <v>0</v>
      </c>
      <c r="L865" s="15">
        <v>1</v>
      </c>
      <c r="M865" s="3">
        <f t="shared" si="74"/>
        <v>5</v>
      </c>
      <c r="N865" s="3">
        <f t="shared" si="76"/>
        <v>1</v>
      </c>
      <c r="O865" s="11" t="str">
        <f t="shared" si="75"/>
        <v>Kocmanová Lucie</v>
      </c>
      <c r="P865" s="3">
        <f t="shared" si="77"/>
        <v>6</v>
      </c>
      <c r="W865" s="34"/>
    </row>
    <row r="866" spans="1:23" x14ac:dyDescent="0.25">
      <c r="A866" s="13">
        <v>43078</v>
      </c>
      <c r="B866" s="14" t="s">
        <v>688</v>
      </c>
      <c r="C866" s="15" t="s">
        <v>54</v>
      </c>
      <c r="D866" s="15" t="s">
        <v>154</v>
      </c>
      <c r="E866" s="16" t="s">
        <v>517</v>
      </c>
      <c r="F866" s="16" t="s">
        <v>203</v>
      </c>
      <c r="G866" s="15">
        <v>3</v>
      </c>
      <c r="H866" s="14" t="s">
        <v>12</v>
      </c>
      <c r="I866" s="17" t="s">
        <v>157</v>
      </c>
      <c r="J866" s="15">
        <v>2</v>
      </c>
      <c r="K866" s="15">
        <v>0</v>
      </c>
      <c r="L866" s="15">
        <v>1</v>
      </c>
      <c r="M866" s="3">
        <f t="shared" si="74"/>
        <v>3</v>
      </c>
      <c r="N866" s="3">
        <f t="shared" si="76"/>
        <v>2</v>
      </c>
      <c r="O866" s="11" t="str">
        <f t="shared" si="75"/>
        <v>Mařec Tomáš</v>
      </c>
      <c r="P866" s="3">
        <f t="shared" si="77"/>
        <v>5</v>
      </c>
      <c r="W866" s="34"/>
    </row>
    <row r="867" spans="1:23" x14ac:dyDescent="0.25">
      <c r="A867" s="13">
        <v>43078</v>
      </c>
      <c r="B867" s="14" t="s">
        <v>688</v>
      </c>
      <c r="C867" s="15" t="s">
        <v>54</v>
      </c>
      <c r="D867" s="15" t="s">
        <v>154</v>
      </c>
      <c r="E867" s="16" t="s">
        <v>637</v>
      </c>
      <c r="F867" s="16" t="s">
        <v>532</v>
      </c>
      <c r="G867" s="15">
        <v>5</v>
      </c>
      <c r="H867" s="14" t="s">
        <v>12</v>
      </c>
      <c r="I867" s="17" t="s">
        <v>157</v>
      </c>
      <c r="J867" s="15">
        <v>2</v>
      </c>
      <c r="K867" s="15">
        <v>0</v>
      </c>
      <c r="L867" s="15">
        <v>2</v>
      </c>
      <c r="M867" s="3">
        <f t="shared" si="74"/>
        <v>0</v>
      </c>
      <c r="N867" s="3">
        <f t="shared" si="76"/>
        <v>2</v>
      </c>
      <c r="O867" s="11" t="str">
        <f t="shared" si="75"/>
        <v>Vjaclovský David</v>
      </c>
      <c r="P867" s="3">
        <f t="shared" si="77"/>
        <v>2</v>
      </c>
      <c r="W867" s="34"/>
    </row>
    <row r="868" spans="1:23" x14ac:dyDescent="0.25">
      <c r="A868" s="13">
        <v>43078</v>
      </c>
      <c r="B868" s="14" t="s">
        <v>688</v>
      </c>
      <c r="C868" s="15" t="s">
        <v>54</v>
      </c>
      <c r="D868" s="15" t="s">
        <v>154</v>
      </c>
      <c r="E868" s="16" t="s">
        <v>409</v>
      </c>
      <c r="F868" s="16" t="s">
        <v>159</v>
      </c>
      <c r="G868" s="15" t="s">
        <v>173</v>
      </c>
      <c r="H868" s="14" t="s">
        <v>12</v>
      </c>
      <c r="I868" s="17" t="s">
        <v>417</v>
      </c>
      <c r="J868" s="15">
        <v>0</v>
      </c>
      <c r="K868" s="15">
        <v>0</v>
      </c>
      <c r="L868" s="15">
        <v>2</v>
      </c>
      <c r="M868" s="3">
        <f t="shared" si="74"/>
        <v>0</v>
      </c>
      <c r="N868" s="3">
        <f t="shared" si="76"/>
        <v>0</v>
      </c>
      <c r="O868" s="11" t="str">
        <f t="shared" si="75"/>
        <v>Ciora Jakub</v>
      </c>
      <c r="P868" s="3">
        <f t="shared" si="77"/>
        <v>0</v>
      </c>
      <c r="W868" s="34"/>
    </row>
    <row r="869" spans="1:23" x14ac:dyDescent="0.25">
      <c r="A869" s="13">
        <v>43078</v>
      </c>
      <c r="B869" s="14" t="s">
        <v>688</v>
      </c>
      <c r="C869" s="15" t="s">
        <v>54</v>
      </c>
      <c r="D869" s="15" t="s">
        <v>154</v>
      </c>
      <c r="E869" s="16" t="s">
        <v>514</v>
      </c>
      <c r="F869" s="16" t="s">
        <v>515</v>
      </c>
      <c r="G869" s="15" t="s">
        <v>173</v>
      </c>
      <c r="H869" s="14" t="s">
        <v>12</v>
      </c>
      <c r="I869" s="17" t="s">
        <v>417</v>
      </c>
      <c r="J869" s="15">
        <v>0</v>
      </c>
      <c r="K869" s="15">
        <v>0</v>
      </c>
      <c r="L869" s="15">
        <v>0</v>
      </c>
      <c r="M869" s="3">
        <f t="shared" si="74"/>
        <v>0</v>
      </c>
      <c r="N869" s="3">
        <f t="shared" si="76"/>
        <v>0</v>
      </c>
      <c r="O869" s="11" t="str">
        <f t="shared" si="75"/>
        <v>Přichystal Leon</v>
      </c>
      <c r="P869" s="3">
        <f t="shared" si="77"/>
        <v>0</v>
      </c>
      <c r="W869" s="34"/>
    </row>
    <row r="870" spans="1:23" x14ac:dyDescent="0.25">
      <c r="A870" s="13">
        <v>43078</v>
      </c>
      <c r="B870" s="14" t="s">
        <v>688</v>
      </c>
      <c r="C870" s="15" t="s">
        <v>54</v>
      </c>
      <c r="D870" s="15" t="s">
        <v>154</v>
      </c>
      <c r="E870" s="16" t="s">
        <v>625</v>
      </c>
      <c r="F870" s="16" t="s">
        <v>172</v>
      </c>
      <c r="G870" s="15">
        <v>5</v>
      </c>
      <c r="H870" s="14" t="s">
        <v>12</v>
      </c>
      <c r="I870" s="17" t="s">
        <v>417</v>
      </c>
      <c r="J870" s="15">
        <v>2</v>
      </c>
      <c r="K870" s="15">
        <v>0</v>
      </c>
      <c r="L870" s="15">
        <v>2</v>
      </c>
      <c r="M870" s="3">
        <f t="shared" si="74"/>
        <v>0</v>
      </c>
      <c r="N870" s="3">
        <f t="shared" si="76"/>
        <v>2</v>
      </c>
      <c r="O870" s="11" t="str">
        <f t="shared" si="75"/>
        <v>Nuhlíček Michal</v>
      </c>
      <c r="P870" s="3">
        <f t="shared" si="77"/>
        <v>2</v>
      </c>
      <c r="W870" s="34"/>
    </row>
    <row r="871" spans="1:23" x14ac:dyDescent="0.25">
      <c r="A871" s="13">
        <v>43078</v>
      </c>
      <c r="B871" s="14" t="s">
        <v>688</v>
      </c>
      <c r="C871" s="15" t="s">
        <v>54</v>
      </c>
      <c r="D871" s="15" t="s">
        <v>154</v>
      </c>
      <c r="E871" s="16" t="s">
        <v>519</v>
      </c>
      <c r="F871" s="16" t="s">
        <v>520</v>
      </c>
      <c r="G871" s="15">
        <v>3</v>
      </c>
      <c r="H871" s="14" t="s">
        <v>12</v>
      </c>
      <c r="I871" s="17" t="s">
        <v>157</v>
      </c>
      <c r="J871" s="15">
        <v>2</v>
      </c>
      <c r="K871" s="15">
        <v>0</v>
      </c>
      <c r="L871" s="15">
        <v>1</v>
      </c>
      <c r="M871" s="3">
        <f t="shared" si="74"/>
        <v>3</v>
      </c>
      <c r="N871" s="3">
        <f t="shared" si="76"/>
        <v>2</v>
      </c>
      <c r="O871" s="11" t="str">
        <f t="shared" si="75"/>
        <v>Kuluris Manolis</v>
      </c>
      <c r="P871" s="3">
        <f t="shared" si="77"/>
        <v>5</v>
      </c>
      <c r="W871" s="34"/>
    </row>
    <row r="872" spans="1:23" x14ac:dyDescent="0.25">
      <c r="A872" s="13">
        <v>43078</v>
      </c>
      <c r="B872" s="14" t="s">
        <v>688</v>
      </c>
      <c r="C872" s="15" t="s">
        <v>54</v>
      </c>
      <c r="D872" s="15" t="s">
        <v>154</v>
      </c>
      <c r="E872" s="16" t="s">
        <v>409</v>
      </c>
      <c r="F872" s="16" t="s">
        <v>159</v>
      </c>
      <c r="G872" s="15">
        <v>1</v>
      </c>
      <c r="H872" s="14" t="s">
        <v>12</v>
      </c>
      <c r="I872" s="17" t="s">
        <v>417</v>
      </c>
      <c r="J872" s="15">
        <v>3</v>
      </c>
      <c r="K872" s="15">
        <v>0</v>
      </c>
      <c r="L872" s="15">
        <v>0</v>
      </c>
      <c r="M872" s="3">
        <f t="shared" si="74"/>
        <v>6</v>
      </c>
      <c r="N872" s="3">
        <f t="shared" si="76"/>
        <v>3</v>
      </c>
      <c r="O872" s="11" t="str">
        <f t="shared" si="75"/>
        <v>Ciora Jakub</v>
      </c>
      <c r="P872" s="3">
        <f t="shared" si="77"/>
        <v>9</v>
      </c>
      <c r="W872" s="34"/>
    </row>
    <row r="873" spans="1:23" x14ac:dyDescent="0.25">
      <c r="A873" s="13">
        <v>43078</v>
      </c>
      <c r="B873" s="14" t="s">
        <v>688</v>
      </c>
      <c r="C873" s="15" t="s">
        <v>54</v>
      </c>
      <c r="D873" s="15" t="s">
        <v>154</v>
      </c>
      <c r="E873" s="16" t="s">
        <v>514</v>
      </c>
      <c r="F873" s="16" t="s">
        <v>515</v>
      </c>
      <c r="G873" s="15">
        <v>1</v>
      </c>
      <c r="H873" s="14" t="s">
        <v>12</v>
      </c>
      <c r="I873" s="17" t="s">
        <v>610</v>
      </c>
      <c r="J873" s="15">
        <v>4</v>
      </c>
      <c r="K873" s="15">
        <v>0</v>
      </c>
      <c r="L873" s="15">
        <v>0</v>
      </c>
      <c r="M873" s="3">
        <f t="shared" si="74"/>
        <v>6</v>
      </c>
      <c r="N873" s="3">
        <f t="shared" si="76"/>
        <v>4</v>
      </c>
      <c r="O873" s="11" t="str">
        <f t="shared" si="75"/>
        <v>Přichystal Leon</v>
      </c>
      <c r="P873" s="3">
        <f t="shared" si="77"/>
        <v>10</v>
      </c>
      <c r="W873" s="34"/>
    </row>
    <row r="874" spans="1:23" x14ac:dyDescent="0.25">
      <c r="A874" s="13">
        <v>43078</v>
      </c>
      <c r="B874" s="14" t="s">
        <v>688</v>
      </c>
      <c r="C874" s="15" t="s">
        <v>54</v>
      </c>
      <c r="D874" s="15" t="s">
        <v>154</v>
      </c>
      <c r="E874" s="16" t="s">
        <v>519</v>
      </c>
      <c r="F874" s="16" t="s">
        <v>520</v>
      </c>
      <c r="G874" s="15">
        <v>1</v>
      </c>
      <c r="H874" s="14" t="s">
        <v>12</v>
      </c>
      <c r="I874" s="17" t="s">
        <v>157</v>
      </c>
      <c r="J874" s="15">
        <v>2</v>
      </c>
      <c r="K874" s="15">
        <v>0</v>
      </c>
      <c r="L874" s="15">
        <v>1</v>
      </c>
      <c r="M874" s="3">
        <f t="shared" si="74"/>
        <v>6</v>
      </c>
      <c r="N874" s="3">
        <f t="shared" si="76"/>
        <v>2</v>
      </c>
      <c r="O874" s="11" t="str">
        <f t="shared" si="75"/>
        <v>Kuluris Manolis</v>
      </c>
      <c r="P874" s="3">
        <f t="shared" si="77"/>
        <v>8</v>
      </c>
      <c r="W874" s="34"/>
    </row>
    <row r="875" spans="1:23" x14ac:dyDescent="0.25">
      <c r="A875" s="13">
        <v>42869</v>
      </c>
      <c r="B875" s="14" t="s">
        <v>690</v>
      </c>
      <c r="C875" s="15" t="s">
        <v>17</v>
      </c>
      <c r="D875" s="15" t="s">
        <v>154</v>
      </c>
      <c r="E875" s="16" t="s">
        <v>167</v>
      </c>
      <c r="F875" s="16" t="s">
        <v>168</v>
      </c>
      <c r="G875" s="15">
        <v>5</v>
      </c>
      <c r="H875" s="14" t="s">
        <v>14</v>
      </c>
      <c r="I875" s="17" t="s">
        <v>169</v>
      </c>
      <c r="J875" s="15">
        <v>2</v>
      </c>
      <c r="K875" s="15">
        <v>0</v>
      </c>
      <c r="L875" s="15">
        <v>2</v>
      </c>
      <c r="M875" s="3">
        <f t="shared" si="74"/>
        <v>0</v>
      </c>
      <c r="N875" s="3">
        <f t="shared" si="76"/>
        <v>2</v>
      </c>
      <c r="O875" s="11" t="str">
        <f t="shared" si="75"/>
        <v>Čebík Filip</v>
      </c>
      <c r="P875" s="3">
        <f t="shared" si="77"/>
        <v>2</v>
      </c>
      <c r="W875" s="34"/>
    </row>
    <row r="876" spans="1:23" x14ac:dyDescent="0.25">
      <c r="A876" s="13">
        <v>42869</v>
      </c>
      <c r="B876" s="14" t="s">
        <v>690</v>
      </c>
      <c r="C876" s="15" t="s">
        <v>17</v>
      </c>
      <c r="D876" s="15" t="s">
        <v>154</v>
      </c>
      <c r="E876" s="16" t="s">
        <v>170</v>
      </c>
      <c r="F876" s="16" t="s">
        <v>159</v>
      </c>
      <c r="G876" s="15">
        <v>1</v>
      </c>
      <c r="H876" s="14" t="s">
        <v>14</v>
      </c>
      <c r="I876" s="17" t="s">
        <v>176</v>
      </c>
      <c r="J876" s="15">
        <v>5</v>
      </c>
      <c r="K876" s="15">
        <v>0</v>
      </c>
      <c r="L876" s="15">
        <v>0</v>
      </c>
      <c r="M876" s="3">
        <f t="shared" si="74"/>
        <v>6</v>
      </c>
      <c r="N876" s="3">
        <f t="shared" si="76"/>
        <v>5</v>
      </c>
      <c r="O876" s="11" t="str">
        <f t="shared" si="75"/>
        <v>Huvar Jakub</v>
      </c>
      <c r="P876" s="3">
        <f t="shared" si="77"/>
        <v>11</v>
      </c>
      <c r="W876" s="34"/>
    </row>
    <row r="877" spans="1:23" x14ac:dyDescent="0.25">
      <c r="A877" s="13">
        <v>42869</v>
      </c>
      <c r="B877" s="14" t="s">
        <v>690</v>
      </c>
      <c r="C877" s="15" t="s">
        <v>17</v>
      </c>
      <c r="D877" s="15" t="s">
        <v>154</v>
      </c>
      <c r="E877" s="16" t="s">
        <v>456</v>
      </c>
      <c r="F877" s="16" t="s">
        <v>532</v>
      </c>
      <c r="G877" s="15">
        <v>9</v>
      </c>
      <c r="H877" s="14" t="s">
        <v>14</v>
      </c>
      <c r="I877" s="17" t="s">
        <v>420</v>
      </c>
      <c r="J877" s="15">
        <v>1</v>
      </c>
      <c r="K877" s="15">
        <v>0</v>
      </c>
      <c r="L877" s="15">
        <v>2</v>
      </c>
      <c r="M877" s="3">
        <f t="shared" si="74"/>
        <v>0</v>
      </c>
      <c r="N877" s="3">
        <f t="shared" si="76"/>
        <v>1</v>
      </c>
      <c r="O877" s="11" t="str">
        <f t="shared" si="75"/>
        <v>Tomek David</v>
      </c>
      <c r="P877" s="3">
        <f t="shared" si="77"/>
        <v>1</v>
      </c>
      <c r="W877" s="34"/>
    </row>
    <row r="878" spans="1:23" x14ac:dyDescent="0.25">
      <c r="A878" s="13">
        <v>42869</v>
      </c>
      <c r="B878" s="14" t="s">
        <v>690</v>
      </c>
      <c r="C878" s="15" t="s">
        <v>17</v>
      </c>
      <c r="D878" s="15" t="s">
        <v>154</v>
      </c>
      <c r="E878" s="16" t="s">
        <v>180</v>
      </c>
      <c r="F878" s="16" t="s">
        <v>181</v>
      </c>
      <c r="G878" s="15">
        <v>3</v>
      </c>
      <c r="H878" s="14" t="s">
        <v>83</v>
      </c>
      <c r="I878" s="17" t="s">
        <v>236</v>
      </c>
      <c r="J878" s="15">
        <v>3</v>
      </c>
      <c r="K878" s="15">
        <v>0</v>
      </c>
      <c r="L878" s="15">
        <v>1</v>
      </c>
      <c r="M878" s="3">
        <f t="shared" si="74"/>
        <v>3</v>
      </c>
      <c r="N878" s="3">
        <f t="shared" si="76"/>
        <v>3</v>
      </c>
      <c r="O878" s="11" t="str">
        <f t="shared" si="75"/>
        <v>Kuželová Dominika</v>
      </c>
      <c r="P878" s="3">
        <f t="shared" si="77"/>
        <v>6</v>
      </c>
      <c r="W878" s="34"/>
    </row>
    <row r="879" spans="1:23" x14ac:dyDescent="0.25">
      <c r="A879" s="13">
        <v>42869</v>
      </c>
      <c r="B879" s="14" t="s">
        <v>690</v>
      </c>
      <c r="C879" s="15" t="s">
        <v>17</v>
      </c>
      <c r="D879" s="15" t="s">
        <v>154</v>
      </c>
      <c r="E879" s="16" t="s">
        <v>175</v>
      </c>
      <c r="F879" s="16" t="s">
        <v>172</v>
      </c>
      <c r="G879" s="15">
        <v>2</v>
      </c>
      <c r="H879" s="14" t="s">
        <v>14</v>
      </c>
      <c r="I879" s="17" t="s">
        <v>420</v>
      </c>
      <c r="J879" s="15">
        <v>4</v>
      </c>
      <c r="K879" s="15">
        <v>0</v>
      </c>
      <c r="L879" s="15">
        <v>1</v>
      </c>
      <c r="M879" s="3">
        <f t="shared" si="74"/>
        <v>5</v>
      </c>
      <c r="N879" s="3">
        <f t="shared" si="76"/>
        <v>4</v>
      </c>
      <c r="O879" s="11" t="str">
        <f t="shared" si="75"/>
        <v>Čerchla Michal</v>
      </c>
      <c r="P879" s="3">
        <f t="shared" si="77"/>
        <v>9</v>
      </c>
      <c r="W879" s="34"/>
    </row>
    <row r="880" spans="1:23" x14ac:dyDescent="0.25">
      <c r="A880" s="13">
        <v>42869</v>
      </c>
      <c r="B880" s="14" t="s">
        <v>690</v>
      </c>
      <c r="C880" s="15" t="s">
        <v>17</v>
      </c>
      <c r="D880" s="15" t="s">
        <v>154</v>
      </c>
      <c r="E880" s="16" t="s">
        <v>190</v>
      </c>
      <c r="F880" s="16" t="s">
        <v>193</v>
      </c>
      <c r="G880" s="15" t="s">
        <v>173</v>
      </c>
      <c r="H880" s="14" t="s">
        <v>14</v>
      </c>
      <c r="I880" s="17" t="s">
        <v>169</v>
      </c>
      <c r="J880" s="15">
        <v>0</v>
      </c>
      <c r="K880" s="15">
        <v>0</v>
      </c>
      <c r="L880" s="15">
        <v>2</v>
      </c>
      <c r="M880" s="3">
        <f t="shared" si="74"/>
        <v>0</v>
      </c>
      <c r="N880" s="3">
        <f t="shared" si="76"/>
        <v>0</v>
      </c>
      <c r="O880" s="11" t="str">
        <f t="shared" si="75"/>
        <v>Kolář Vojtěch</v>
      </c>
      <c r="P880" s="3">
        <f t="shared" si="77"/>
        <v>0</v>
      </c>
      <c r="W880" s="34"/>
    </row>
    <row r="881" spans="1:23" x14ac:dyDescent="0.25">
      <c r="A881" s="13">
        <v>43015</v>
      </c>
      <c r="B881" s="14" t="s">
        <v>586</v>
      </c>
      <c r="C881" s="15" t="s">
        <v>13</v>
      </c>
      <c r="D881" s="15" t="s">
        <v>154</v>
      </c>
      <c r="E881" s="16" t="s">
        <v>187</v>
      </c>
      <c r="F881" s="16" t="s">
        <v>188</v>
      </c>
      <c r="G881" s="15" t="s">
        <v>173</v>
      </c>
      <c r="H881" s="14" t="s">
        <v>15</v>
      </c>
      <c r="I881" s="17" t="s">
        <v>189</v>
      </c>
      <c r="J881" s="15">
        <v>0</v>
      </c>
      <c r="K881" s="15">
        <v>0</v>
      </c>
      <c r="L881" s="15">
        <v>2</v>
      </c>
      <c r="M881" s="3">
        <f t="shared" si="74"/>
        <v>0</v>
      </c>
      <c r="N881" s="3">
        <f t="shared" si="76"/>
        <v>0</v>
      </c>
      <c r="O881" s="11" t="str">
        <f t="shared" si="75"/>
        <v>Motyka Dominik</v>
      </c>
      <c r="P881" s="3">
        <f t="shared" si="77"/>
        <v>0</v>
      </c>
      <c r="W881" s="34"/>
    </row>
    <row r="882" spans="1:23" x14ac:dyDescent="0.25">
      <c r="A882" s="13">
        <v>43015</v>
      </c>
      <c r="B882" s="14" t="s">
        <v>586</v>
      </c>
      <c r="C882" s="15" t="s">
        <v>13</v>
      </c>
      <c r="D882" s="15" t="s">
        <v>154</v>
      </c>
      <c r="E882" s="16" t="s">
        <v>192</v>
      </c>
      <c r="F882" s="16" t="s">
        <v>193</v>
      </c>
      <c r="G882" s="15">
        <v>2</v>
      </c>
      <c r="H882" s="14" t="s">
        <v>15</v>
      </c>
      <c r="I882" s="17" t="s">
        <v>169</v>
      </c>
      <c r="J882" s="15">
        <v>3</v>
      </c>
      <c r="K882" s="15">
        <v>0</v>
      </c>
      <c r="L882" s="15">
        <v>1</v>
      </c>
      <c r="M882" s="3">
        <f t="shared" si="74"/>
        <v>7</v>
      </c>
      <c r="N882" s="3">
        <f t="shared" si="76"/>
        <v>3</v>
      </c>
      <c r="O882" s="11" t="str">
        <f t="shared" si="75"/>
        <v>Bulka Vojtěch</v>
      </c>
      <c r="P882" s="3">
        <f t="shared" si="77"/>
        <v>10</v>
      </c>
      <c r="W882" s="34"/>
    </row>
    <row r="883" spans="1:23" x14ac:dyDescent="0.25">
      <c r="A883" s="13">
        <v>43015</v>
      </c>
      <c r="B883" s="14" t="s">
        <v>586</v>
      </c>
      <c r="C883" s="15" t="s">
        <v>13</v>
      </c>
      <c r="D883" s="15" t="s">
        <v>154</v>
      </c>
      <c r="E883" s="16" t="s">
        <v>185</v>
      </c>
      <c r="F883" s="16" t="s">
        <v>186</v>
      </c>
      <c r="G883" s="15">
        <v>3</v>
      </c>
      <c r="H883" s="14" t="s">
        <v>15</v>
      </c>
      <c r="I883" s="17" t="s">
        <v>420</v>
      </c>
      <c r="J883" s="15">
        <v>4</v>
      </c>
      <c r="K883" s="15">
        <v>0</v>
      </c>
      <c r="L883" s="15">
        <v>1</v>
      </c>
      <c r="M883" s="3">
        <f t="shared" si="74"/>
        <v>5</v>
      </c>
      <c r="N883" s="3">
        <f t="shared" si="76"/>
        <v>4</v>
      </c>
      <c r="O883" s="11" t="str">
        <f t="shared" si="75"/>
        <v>Křížek Šimon</v>
      </c>
      <c r="P883" s="3">
        <f t="shared" si="77"/>
        <v>9</v>
      </c>
      <c r="W883" s="34"/>
    </row>
    <row r="884" spans="1:23" x14ac:dyDescent="0.25">
      <c r="A884" s="13">
        <v>43015</v>
      </c>
      <c r="B884" s="14" t="s">
        <v>586</v>
      </c>
      <c r="C884" s="15" t="s">
        <v>13</v>
      </c>
      <c r="D884" s="15" t="s">
        <v>154</v>
      </c>
      <c r="E884" s="16" t="s">
        <v>171</v>
      </c>
      <c r="F884" s="16" t="s">
        <v>203</v>
      </c>
      <c r="G884" s="15">
        <v>3</v>
      </c>
      <c r="H884" s="14" t="s">
        <v>15</v>
      </c>
      <c r="I884" s="17" t="s">
        <v>169</v>
      </c>
      <c r="J884" s="15">
        <v>3</v>
      </c>
      <c r="K884" s="15">
        <v>0</v>
      </c>
      <c r="L884" s="15">
        <v>1</v>
      </c>
      <c r="M884" s="3">
        <f t="shared" si="74"/>
        <v>5</v>
      </c>
      <c r="N884" s="3">
        <f t="shared" si="76"/>
        <v>3</v>
      </c>
      <c r="O884" s="11" t="str">
        <f t="shared" si="75"/>
        <v>Meixner Tomáš</v>
      </c>
      <c r="P884" s="3">
        <f t="shared" si="77"/>
        <v>8</v>
      </c>
      <c r="W884" s="34"/>
    </row>
    <row r="885" spans="1:23" x14ac:dyDescent="0.25">
      <c r="A885" s="13">
        <v>43015</v>
      </c>
      <c r="B885" s="14" t="s">
        <v>586</v>
      </c>
      <c r="C885" s="15" t="s">
        <v>13</v>
      </c>
      <c r="D885" s="15" t="s">
        <v>154</v>
      </c>
      <c r="E885" s="16" t="s">
        <v>362</v>
      </c>
      <c r="F885" s="16" t="s">
        <v>363</v>
      </c>
      <c r="G885" s="15">
        <v>7</v>
      </c>
      <c r="H885" s="14" t="s">
        <v>15</v>
      </c>
      <c r="I885" s="17" t="s">
        <v>169</v>
      </c>
      <c r="J885" s="15">
        <v>1</v>
      </c>
      <c r="K885" s="15">
        <v>0</v>
      </c>
      <c r="L885" s="15">
        <v>2</v>
      </c>
      <c r="M885" s="3">
        <f t="shared" si="74"/>
        <v>2</v>
      </c>
      <c r="N885" s="3">
        <f t="shared" si="76"/>
        <v>1</v>
      </c>
      <c r="O885" s="11" t="str">
        <f t="shared" si="75"/>
        <v>Fráňa Patrik</v>
      </c>
      <c r="P885" s="3">
        <f t="shared" si="77"/>
        <v>3</v>
      </c>
      <c r="W885" s="34"/>
    </row>
    <row r="886" spans="1:23" x14ac:dyDescent="0.25">
      <c r="A886" s="13">
        <v>43015</v>
      </c>
      <c r="B886" s="14" t="s">
        <v>586</v>
      </c>
      <c r="C886" s="15" t="s">
        <v>13</v>
      </c>
      <c r="D886" s="15" t="s">
        <v>154</v>
      </c>
      <c r="E886" s="16" t="s">
        <v>194</v>
      </c>
      <c r="F886" s="16" t="s">
        <v>195</v>
      </c>
      <c r="G886" s="15" t="s">
        <v>173</v>
      </c>
      <c r="H886" s="14" t="s">
        <v>15</v>
      </c>
      <c r="I886" s="17" t="s">
        <v>420</v>
      </c>
      <c r="J886" s="15">
        <v>1</v>
      </c>
      <c r="K886" s="15">
        <v>0</v>
      </c>
      <c r="L886" s="15">
        <v>2</v>
      </c>
      <c r="M886" s="3">
        <f t="shared" si="74"/>
        <v>0</v>
      </c>
      <c r="N886" s="3">
        <f t="shared" si="76"/>
        <v>1</v>
      </c>
      <c r="O886" s="11" t="str">
        <f t="shared" si="75"/>
        <v>Lindovský Jiří</v>
      </c>
      <c r="P886" s="3">
        <f t="shared" si="77"/>
        <v>1</v>
      </c>
      <c r="W886" s="34"/>
    </row>
    <row r="887" spans="1:23" x14ac:dyDescent="0.25">
      <c r="A887" s="13">
        <v>43015</v>
      </c>
      <c r="B887" s="14" t="s">
        <v>586</v>
      </c>
      <c r="C887" s="15" t="s">
        <v>13</v>
      </c>
      <c r="D887" s="15" t="s">
        <v>154</v>
      </c>
      <c r="E887" s="16" t="s">
        <v>202</v>
      </c>
      <c r="F887" s="16" t="s">
        <v>203</v>
      </c>
      <c r="G887" s="15" t="s">
        <v>173</v>
      </c>
      <c r="H887" s="14" t="s">
        <v>15</v>
      </c>
      <c r="I887" s="17" t="s">
        <v>218</v>
      </c>
      <c r="J887" s="15">
        <v>0</v>
      </c>
      <c r="K887" s="15">
        <v>0</v>
      </c>
      <c r="L887" s="15">
        <v>1</v>
      </c>
      <c r="M887" s="3">
        <f t="shared" si="74"/>
        <v>0</v>
      </c>
      <c r="N887" s="3">
        <f t="shared" si="76"/>
        <v>0</v>
      </c>
      <c r="O887" s="11" t="str">
        <f t="shared" si="75"/>
        <v>Turčínek Tomáš</v>
      </c>
      <c r="P887" s="3">
        <f t="shared" si="77"/>
        <v>0</v>
      </c>
      <c r="W887" s="34"/>
    </row>
    <row r="888" spans="1:23" x14ac:dyDescent="0.25">
      <c r="A888" s="13">
        <v>43015</v>
      </c>
      <c r="B888" s="14" t="s">
        <v>586</v>
      </c>
      <c r="C888" s="15" t="s">
        <v>13</v>
      </c>
      <c r="D888" s="15" t="s">
        <v>154</v>
      </c>
      <c r="E888" s="16" t="s">
        <v>210</v>
      </c>
      <c r="F888" s="16" t="s">
        <v>211</v>
      </c>
      <c r="G888" s="15" t="s">
        <v>173</v>
      </c>
      <c r="H888" s="14" t="s">
        <v>84</v>
      </c>
      <c r="I888" s="17" t="s">
        <v>236</v>
      </c>
      <c r="J888" s="15">
        <v>0</v>
      </c>
      <c r="K888" s="15">
        <v>0</v>
      </c>
      <c r="L888" s="15">
        <v>1</v>
      </c>
      <c r="M888" s="3">
        <f t="shared" si="74"/>
        <v>0</v>
      </c>
      <c r="N888" s="3">
        <f t="shared" si="76"/>
        <v>0</v>
      </c>
      <c r="O888" s="11" t="str">
        <f t="shared" si="75"/>
        <v>Kokešová Alexandra</v>
      </c>
      <c r="P888" s="3">
        <f t="shared" si="77"/>
        <v>0</v>
      </c>
      <c r="W888" s="34"/>
    </row>
    <row r="889" spans="1:23" x14ac:dyDescent="0.25">
      <c r="A889" s="13">
        <v>43029</v>
      </c>
      <c r="B889" s="14" t="s">
        <v>691</v>
      </c>
      <c r="C889" s="15" t="s">
        <v>77</v>
      </c>
      <c r="D889" s="15" t="s">
        <v>154</v>
      </c>
      <c r="E889" s="16" t="s">
        <v>187</v>
      </c>
      <c r="F889" s="16" t="s">
        <v>188</v>
      </c>
      <c r="G889" s="15" t="s">
        <v>173</v>
      </c>
      <c r="H889" s="14" t="s">
        <v>15</v>
      </c>
      <c r="I889" s="17" t="s">
        <v>189</v>
      </c>
      <c r="J889" s="15">
        <v>0</v>
      </c>
      <c r="K889" s="15">
        <v>0</v>
      </c>
      <c r="L889" s="15">
        <v>2</v>
      </c>
      <c r="M889" s="3">
        <f t="shared" si="74"/>
        <v>0</v>
      </c>
      <c r="N889" s="3">
        <f t="shared" si="76"/>
        <v>0</v>
      </c>
      <c r="O889" s="11" t="str">
        <f t="shared" si="75"/>
        <v>Motyka Dominik</v>
      </c>
      <c r="P889" s="3">
        <f t="shared" si="77"/>
        <v>0</v>
      </c>
      <c r="W889" s="34"/>
    </row>
    <row r="890" spans="1:23" x14ac:dyDescent="0.25">
      <c r="A890" s="13">
        <v>43029</v>
      </c>
      <c r="B890" s="14" t="s">
        <v>691</v>
      </c>
      <c r="C890" s="15" t="s">
        <v>77</v>
      </c>
      <c r="D890" s="15" t="s">
        <v>154</v>
      </c>
      <c r="E890" s="16" t="s">
        <v>192</v>
      </c>
      <c r="F890" s="16" t="s">
        <v>193</v>
      </c>
      <c r="G890" s="15">
        <v>3</v>
      </c>
      <c r="H890" s="14" t="s">
        <v>15</v>
      </c>
      <c r="I890" s="17" t="s">
        <v>169</v>
      </c>
      <c r="J890" s="15">
        <v>3</v>
      </c>
      <c r="K890" s="15">
        <v>0</v>
      </c>
      <c r="L890" s="15">
        <v>1</v>
      </c>
      <c r="M890" s="3">
        <f t="shared" si="74"/>
        <v>5</v>
      </c>
      <c r="N890" s="3">
        <f t="shared" si="76"/>
        <v>3</v>
      </c>
      <c r="O890" s="11" t="str">
        <f t="shared" si="75"/>
        <v>Bulka Vojtěch</v>
      </c>
      <c r="P890" s="3">
        <f t="shared" si="77"/>
        <v>8</v>
      </c>
      <c r="W890" s="34"/>
    </row>
    <row r="891" spans="1:23" x14ac:dyDescent="0.25">
      <c r="A891" s="13">
        <v>43029</v>
      </c>
      <c r="B891" s="14" t="s">
        <v>691</v>
      </c>
      <c r="C891" s="15" t="s">
        <v>77</v>
      </c>
      <c r="D891" s="15" t="s">
        <v>154</v>
      </c>
      <c r="E891" s="16" t="s">
        <v>185</v>
      </c>
      <c r="F891" s="16" t="s">
        <v>186</v>
      </c>
      <c r="G891" s="15" t="s">
        <v>173</v>
      </c>
      <c r="H891" s="14" t="s">
        <v>15</v>
      </c>
      <c r="I891" s="17" t="s">
        <v>420</v>
      </c>
      <c r="J891" s="15">
        <v>0</v>
      </c>
      <c r="K891" s="15">
        <v>0</v>
      </c>
      <c r="L891" s="15">
        <v>2</v>
      </c>
      <c r="M891" s="3">
        <f t="shared" si="74"/>
        <v>0</v>
      </c>
      <c r="N891" s="3">
        <f t="shared" si="76"/>
        <v>0</v>
      </c>
      <c r="O891" s="11" t="str">
        <f t="shared" si="75"/>
        <v>Křížek Šimon</v>
      </c>
      <c r="P891" s="3">
        <f t="shared" si="77"/>
        <v>0</v>
      </c>
      <c r="W891" s="34"/>
    </row>
    <row r="892" spans="1:23" x14ac:dyDescent="0.25">
      <c r="A892" s="13">
        <v>43029</v>
      </c>
      <c r="B892" s="14" t="s">
        <v>691</v>
      </c>
      <c r="C892" s="15" t="s">
        <v>77</v>
      </c>
      <c r="D892" s="15" t="s">
        <v>154</v>
      </c>
      <c r="E892" s="16" t="s">
        <v>171</v>
      </c>
      <c r="F892" s="16" t="s">
        <v>203</v>
      </c>
      <c r="G892" s="15">
        <v>2</v>
      </c>
      <c r="H892" s="14" t="s">
        <v>15</v>
      </c>
      <c r="I892" s="17" t="s">
        <v>169</v>
      </c>
      <c r="J892" s="15">
        <v>3</v>
      </c>
      <c r="K892" s="15">
        <v>0</v>
      </c>
      <c r="L892" s="15">
        <v>1</v>
      </c>
      <c r="M892" s="3">
        <f t="shared" si="74"/>
        <v>7</v>
      </c>
      <c r="N892" s="3">
        <f t="shared" si="76"/>
        <v>3</v>
      </c>
      <c r="O892" s="11" t="str">
        <f t="shared" si="75"/>
        <v>Meixner Tomáš</v>
      </c>
      <c r="P892" s="3">
        <f t="shared" si="77"/>
        <v>10</v>
      </c>
      <c r="W892" s="34"/>
    </row>
    <row r="893" spans="1:23" x14ac:dyDescent="0.25">
      <c r="A893" s="13">
        <v>43029</v>
      </c>
      <c r="B893" s="14" t="s">
        <v>691</v>
      </c>
      <c r="C893" s="15" t="s">
        <v>77</v>
      </c>
      <c r="D893" s="15" t="s">
        <v>154</v>
      </c>
      <c r="E893" s="16" t="s">
        <v>362</v>
      </c>
      <c r="F893" s="16" t="s">
        <v>363</v>
      </c>
      <c r="G893" s="15" t="s">
        <v>173</v>
      </c>
      <c r="H893" s="14" t="s">
        <v>15</v>
      </c>
      <c r="I893" s="17" t="s">
        <v>169</v>
      </c>
      <c r="J893" s="15">
        <v>0</v>
      </c>
      <c r="K893" s="15">
        <v>0</v>
      </c>
      <c r="L893" s="15">
        <v>1</v>
      </c>
      <c r="M893" s="3">
        <f t="shared" si="74"/>
        <v>0</v>
      </c>
      <c r="N893" s="3">
        <f t="shared" si="76"/>
        <v>0</v>
      </c>
      <c r="O893" s="11" t="str">
        <f t="shared" si="75"/>
        <v>Fráňa Patrik</v>
      </c>
      <c r="P893" s="3">
        <f t="shared" si="77"/>
        <v>0</v>
      </c>
      <c r="W893" s="34"/>
    </row>
    <row r="894" spans="1:23" x14ac:dyDescent="0.25">
      <c r="A894" s="13">
        <v>43029</v>
      </c>
      <c r="B894" s="14" t="s">
        <v>691</v>
      </c>
      <c r="C894" s="15" t="s">
        <v>77</v>
      </c>
      <c r="D894" s="15" t="s">
        <v>154</v>
      </c>
      <c r="E894" s="16" t="s">
        <v>198</v>
      </c>
      <c r="F894" s="16" t="s">
        <v>199</v>
      </c>
      <c r="G894" s="15" t="s">
        <v>173</v>
      </c>
      <c r="H894" s="14" t="s">
        <v>15</v>
      </c>
      <c r="I894" s="17" t="s">
        <v>176</v>
      </c>
      <c r="J894" s="15">
        <v>1</v>
      </c>
      <c r="K894" s="15">
        <v>0</v>
      </c>
      <c r="L894" s="15">
        <v>1</v>
      </c>
      <c r="M894" s="3">
        <f t="shared" si="74"/>
        <v>0</v>
      </c>
      <c r="N894" s="3">
        <f t="shared" si="76"/>
        <v>1</v>
      </c>
      <c r="O894" s="11" t="str">
        <f t="shared" si="75"/>
        <v>Freiwald Richard</v>
      </c>
      <c r="P894" s="3">
        <f t="shared" si="77"/>
        <v>1</v>
      </c>
      <c r="W894" s="34"/>
    </row>
    <row r="895" spans="1:23" x14ac:dyDescent="0.25">
      <c r="A895" s="13">
        <v>43029</v>
      </c>
      <c r="B895" s="14" t="s">
        <v>691</v>
      </c>
      <c r="C895" s="15" t="s">
        <v>77</v>
      </c>
      <c r="D895" s="15" t="s">
        <v>154</v>
      </c>
      <c r="E895" s="16" t="s">
        <v>202</v>
      </c>
      <c r="F895" s="16" t="s">
        <v>203</v>
      </c>
      <c r="G895" s="15" t="s">
        <v>173</v>
      </c>
      <c r="H895" s="14" t="s">
        <v>15</v>
      </c>
      <c r="I895" s="17" t="s">
        <v>218</v>
      </c>
      <c r="J895" s="15">
        <v>0</v>
      </c>
      <c r="K895" s="15">
        <v>0</v>
      </c>
      <c r="L895" s="15">
        <v>2</v>
      </c>
      <c r="M895" s="3">
        <f t="shared" si="74"/>
        <v>0</v>
      </c>
      <c r="N895" s="3">
        <f t="shared" si="76"/>
        <v>0</v>
      </c>
      <c r="O895" s="11" t="str">
        <f t="shared" si="75"/>
        <v>Turčínek Tomáš</v>
      </c>
      <c r="P895" s="3">
        <f t="shared" si="77"/>
        <v>0</v>
      </c>
      <c r="W895" s="34"/>
    </row>
    <row r="896" spans="1:23" x14ac:dyDescent="0.25">
      <c r="A896" s="13">
        <v>43029</v>
      </c>
      <c r="B896" s="14" t="s">
        <v>691</v>
      </c>
      <c r="C896" s="15" t="s">
        <v>77</v>
      </c>
      <c r="D896" s="15" t="s">
        <v>154</v>
      </c>
      <c r="E896" s="16" t="s">
        <v>183</v>
      </c>
      <c r="F896" s="16" t="s">
        <v>184</v>
      </c>
      <c r="G896" s="15">
        <v>5</v>
      </c>
      <c r="H896" s="14" t="s">
        <v>15</v>
      </c>
      <c r="I896" s="17" t="s">
        <v>420</v>
      </c>
      <c r="J896" s="15">
        <v>4</v>
      </c>
      <c r="K896" s="15">
        <v>0</v>
      </c>
      <c r="L896" s="15">
        <v>2</v>
      </c>
      <c r="M896" s="3">
        <f t="shared" si="74"/>
        <v>3</v>
      </c>
      <c r="N896" s="3">
        <f t="shared" si="76"/>
        <v>4</v>
      </c>
      <c r="O896" s="11" t="str">
        <f t="shared" si="75"/>
        <v>Tycar Štěpán</v>
      </c>
      <c r="P896" s="3">
        <f t="shared" si="77"/>
        <v>7</v>
      </c>
      <c r="W896" s="34"/>
    </row>
    <row r="897" spans="1:23" x14ac:dyDescent="0.25">
      <c r="A897" s="13">
        <v>43029</v>
      </c>
      <c r="B897" s="14" t="s">
        <v>691</v>
      </c>
      <c r="C897" s="15" t="s">
        <v>77</v>
      </c>
      <c r="D897" s="15" t="s">
        <v>154</v>
      </c>
      <c r="E897" s="16" t="s">
        <v>367</v>
      </c>
      <c r="F897" s="16" t="s">
        <v>168</v>
      </c>
      <c r="G897" s="15" t="s">
        <v>173</v>
      </c>
      <c r="H897" s="14" t="s">
        <v>15</v>
      </c>
      <c r="I897" s="17" t="s">
        <v>420</v>
      </c>
      <c r="J897" s="15">
        <v>0</v>
      </c>
      <c r="K897" s="15">
        <v>0</v>
      </c>
      <c r="L897" s="15">
        <v>1</v>
      </c>
      <c r="M897" s="3">
        <f t="shared" si="74"/>
        <v>0</v>
      </c>
      <c r="N897" s="3">
        <f t="shared" si="76"/>
        <v>0</v>
      </c>
      <c r="O897" s="11" t="str">
        <f t="shared" si="75"/>
        <v>Malaczynski Filip</v>
      </c>
      <c r="P897" s="3">
        <f t="shared" si="77"/>
        <v>0</v>
      </c>
      <c r="W897" s="34"/>
    </row>
    <row r="898" spans="1:23" x14ac:dyDescent="0.25">
      <c r="A898" s="13">
        <v>43029</v>
      </c>
      <c r="B898" s="14" t="s">
        <v>691</v>
      </c>
      <c r="C898" s="15" t="s">
        <v>77</v>
      </c>
      <c r="D898" s="15" t="s">
        <v>154</v>
      </c>
      <c r="E898" s="16" t="s">
        <v>210</v>
      </c>
      <c r="F898" s="16" t="s">
        <v>211</v>
      </c>
      <c r="G898" s="15" t="s">
        <v>173</v>
      </c>
      <c r="H898" s="14" t="s">
        <v>84</v>
      </c>
      <c r="I898" s="17" t="s">
        <v>182</v>
      </c>
      <c r="J898" s="15">
        <v>0</v>
      </c>
      <c r="K898" s="15">
        <v>0</v>
      </c>
      <c r="L898" s="15">
        <v>2</v>
      </c>
      <c r="M898" s="3">
        <f t="shared" ref="M898:M961" si="78">IF(ISNA(VLOOKUP(C898&amp;G898,$V$3:$W$92,2,FALSE)),0,VLOOKUP(C898&amp;G898,$V$3:$W$92,2,FALSE))</f>
        <v>0</v>
      </c>
      <c r="N898" s="3">
        <f t="shared" si="76"/>
        <v>0</v>
      </c>
      <c r="O898" s="11" t="str">
        <f t="shared" ref="O898:O961" si="79">E898&amp;" "&amp;F898</f>
        <v>Kokešová Alexandra</v>
      </c>
      <c r="P898" s="3">
        <f t="shared" si="77"/>
        <v>0</v>
      </c>
      <c r="W898" s="34"/>
    </row>
    <row r="899" spans="1:23" x14ac:dyDescent="0.25">
      <c r="A899" s="13">
        <v>43029</v>
      </c>
      <c r="B899" s="14" t="s">
        <v>691</v>
      </c>
      <c r="C899" s="15" t="s">
        <v>77</v>
      </c>
      <c r="D899" s="15" t="s">
        <v>154</v>
      </c>
      <c r="E899" s="16" t="s">
        <v>213</v>
      </c>
      <c r="F899" s="16" t="s">
        <v>214</v>
      </c>
      <c r="G899" s="15">
        <v>2</v>
      </c>
      <c r="H899" s="14" t="s">
        <v>84</v>
      </c>
      <c r="I899" s="17" t="s">
        <v>182</v>
      </c>
      <c r="J899" s="15">
        <v>3</v>
      </c>
      <c r="K899" s="15">
        <v>0</v>
      </c>
      <c r="L899" s="15">
        <v>1</v>
      </c>
      <c r="M899" s="3">
        <f t="shared" si="78"/>
        <v>7</v>
      </c>
      <c r="N899" s="3">
        <f t="shared" ref="N899:N962" si="80">IF(D899="d",SUM(J899*2,K899),J899)</f>
        <v>3</v>
      </c>
      <c r="O899" s="11" t="str">
        <f t="shared" si="79"/>
        <v>Václavková Tereza</v>
      </c>
      <c r="P899" s="3">
        <f t="shared" ref="P899:P962" si="81">SUM(M899,N899)</f>
        <v>10</v>
      </c>
      <c r="W899" s="34"/>
    </row>
    <row r="900" spans="1:23" x14ac:dyDescent="0.25">
      <c r="A900" s="13">
        <v>43029</v>
      </c>
      <c r="B900" s="14" t="s">
        <v>691</v>
      </c>
      <c r="C900" s="15" t="s">
        <v>77</v>
      </c>
      <c r="D900" s="15" t="s">
        <v>154</v>
      </c>
      <c r="E900" s="16" t="s">
        <v>205</v>
      </c>
      <c r="F900" s="16" t="s">
        <v>206</v>
      </c>
      <c r="G900" s="15">
        <v>5</v>
      </c>
      <c r="H900" s="14" t="s">
        <v>84</v>
      </c>
      <c r="I900" s="17" t="s">
        <v>207</v>
      </c>
      <c r="J900" s="15">
        <v>1</v>
      </c>
      <c r="K900" s="15">
        <v>0</v>
      </c>
      <c r="L900" s="15">
        <v>2</v>
      </c>
      <c r="M900" s="3">
        <f t="shared" si="78"/>
        <v>3</v>
      </c>
      <c r="N900" s="3">
        <f t="shared" si="80"/>
        <v>1</v>
      </c>
      <c r="O900" s="11" t="str">
        <f t="shared" si="79"/>
        <v>Čerchlová Markéta</v>
      </c>
      <c r="P900" s="3">
        <f t="shared" si="81"/>
        <v>4</v>
      </c>
      <c r="W900" s="34"/>
    </row>
    <row r="901" spans="1:23" x14ac:dyDescent="0.25">
      <c r="A901" s="13">
        <v>43029</v>
      </c>
      <c r="B901" s="14" t="s">
        <v>691</v>
      </c>
      <c r="C901" s="15" t="s">
        <v>77</v>
      </c>
      <c r="D901" s="15" t="s">
        <v>154</v>
      </c>
      <c r="E901" s="16" t="s">
        <v>358</v>
      </c>
      <c r="F901" s="16" t="s">
        <v>359</v>
      </c>
      <c r="G901" s="15" t="s">
        <v>173</v>
      </c>
      <c r="H901" s="14" t="s">
        <v>84</v>
      </c>
      <c r="I901" s="17" t="s">
        <v>236</v>
      </c>
      <c r="J901" s="15">
        <v>0</v>
      </c>
      <c r="K901" s="15">
        <v>0</v>
      </c>
      <c r="L901" s="15">
        <v>1</v>
      </c>
      <c r="M901" s="3">
        <f t="shared" si="78"/>
        <v>0</v>
      </c>
      <c r="N901" s="3">
        <f t="shared" si="80"/>
        <v>0</v>
      </c>
      <c r="O901" s="11" t="str">
        <f t="shared" si="79"/>
        <v>Otáhalová Magdalena</v>
      </c>
      <c r="P901" s="3">
        <f t="shared" si="81"/>
        <v>0</v>
      </c>
      <c r="W901" s="34"/>
    </row>
    <row r="902" spans="1:23" x14ac:dyDescent="0.25">
      <c r="A902" s="13">
        <v>42995</v>
      </c>
      <c r="B902" s="14" t="s">
        <v>567</v>
      </c>
      <c r="C902" s="15" t="s">
        <v>13</v>
      </c>
      <c r="D902" s="15" t="s">
        <v>154</v>
      </c>
      <c r="E902" s="16" t="s">
        <v>187</v>
      </c>
      <c r="F902" s="16" t="s">
        <v>188</v>
      </c>
      <c r="G902" s="15">
        <v>3</v>
      </c>
      <c r="H902" s="14" t="s">
        <v>15</v>
      </c>
      <c r="I902" s="17" t="s">
        <v>189</v>
      </c>
      <c r="J902" s="15">
        <v>3</v>
      </c>
      <c r="K902" s="15">
        <v>0</v>
      </c>
      <c r="L902" s="15">
        <v>1</v>
      </c>
      <c r="M902" s="3">
        <f t="shared" si="78"/>
        <v>5</v>
      </c>
      <c r="N902" s="3">
        <f t="shared" si="80"/>
        <v>3</v>
      </c>
      <c r="O902" s="11" t="str">
        <f t="shared" si="79"/>
        <v>Motyka Dominik</v>
      </c>
      <c r="P902" s="3">
        <f t="shared" si="81"/>
        <v>8</v>
      </c>
      <c r="W902" s="34"/>
    </row>
    <row r="903" spans="1:23" x14ac:dyDescent="0.25">
      <c r="A903" s="13">
        <v>42995</v>
      </c>
      <c r="B903" s="14" t="s">
        <v>567</v>
      </c>
      <c r="C903" s="15" t="s">
        <v>13</v>
      </c>
      <c r="D903" s="15" t="s">
        <v>154</v>
      </c>
      <c r="E903" s="16" t="s">
        <v>192</v>
      </c>
      <c r="F903" s="16" t="s">
        <v>193</v>
      </c>
      <c r="G903" s="15">
        <v>3</v>
      </c>
      <c r="H903" s="14" t="s">
        <v>15</v>
      </c>
      <c r="I903" s="17" t="s">
        <v>176</v>
      </c>
      <c r="J903" s="15">
        <v>4</v>
      </c>
      <c r="K903" s="15">
        <v>0</v>
      </c>
      <c r="L903" s="15">
        <v>1</v>
      </c>
      <c r="M903" s="3">
        <f t="shared" si="78"/>
        <v>5</v>
      </c>
      <c r="N903" s="3">
        <f t="shared" si="80"/>
        <v>4</v>
      </c>
      <c r="O903" s="11" t="str">
        <f t="shared" si="79"/>
        <v>Bulka Vojtěch</v>
      </c>
      <c r="P903" s="3">
        <f t="shared" si="81"/>
        <v>9</v>
      </c>
      <c r="W903" s="34"/>
    </row>
    <row r="904" spans="1:23" x14ac:dyDescent="0.25">
      <c r="A904" s="13">
        <v>42995</v>
      </c>
      <c r="B904" s="14" t="s">
        <v>567</v>
      </c>
      <c r="C904" s="15" t="s">
        <v>13</v>
      </c>
      <c r="D904" s="15" t="s">
        <v>154</v>
      </c>
      <c r="E904" s="16" t="s">
        <v>185</v>
      </c>
      <c r="F904" s="16" t="s">
        <v>186</v>
      </c>
      <c r="G904" s="15" t="s">
        <v>173</v>
      </c>
      <c r="H904" s="14" t="s">
        <v>15</v>
      </c>
      <c r="I904" s="17" t="s">
        <v>420</v>
      </c>
      <c r="J904" s="15">
        <v>2</v>
      </c>
      <c r="K904" s="15">
        <v>0</v>
      </c>
      <c r="L904" s="15">
        <v>2</v>
      </c>
      <c r="M904" s="3">
        <f t="shared" si="78"/>
        <v>0</v>
      </c>
      <c r="N904" s="3">
        <f t="shared" si="80"/>
        <v>2</v>
      </c>
      <c r="O904" s="11" t="str">
        <f t="shared" si="79"/>
        <v>Křížek Šimon</v>
      </c>
      <c r="P904" s="3">
        <f t="shared" si="81"/>
        <v>2</v>
      </c>
      <c r="W904" s="34"/>
    </row>
    <row r="905" spans="1:23" x14ac:dyDescent="0.25">
      <c r="A905" s="13">
        <v>42995</v>
      </c>
      <c r="B905" s="14" t="s">
        <v>567</v>
      </c>
      <c r="C905" s="15" t="s">
        <v>13</v>
      </c>
      <c r="D905" s="15" t="s">
        <v>154</v>
      </c>
      <c r="E905" s="16" t="s">
        <v>171</v>
      </c>
      <c r="F905" s="16" t="s">
        <v>203</v>
      </c>
      <c r="G905" s="15">
        <v>2</v>
      </c>
      <c r="H905" s="14" t="s">
        <v>15</v>
      </c>
      <c r="I905" s="17" t="s">
        <v>169</v>
      </c>
      <c r="J905" s="15">
        <v>3</v>
      </c>
      <c r="K905" s="15">
        <v>0</v>
      </c>
      <c r="L905" s="15">
        <v>1</v>
      </c>
      <c r="M905" s="3">
        <f t="shared" si="78"/>
        <v>7</v>
      </c>
      <c r="N905" s="3">
        <f t="shared" si="80"/>
        <v>3</v>
      </c>
      <c r="O905" s="11" t="str">
        <f t="shared" si="79"/>
        <v>Meixner Tomáš</v>
      </c>
      <c r="P905" s="3">
        <f t="shared" si="81"/>
        <v>10</v>
      </c>
      <c r="W905" s="34"/>
    </row>
    <row r="906" spans="1:23" x14ac:dyDescent="0.25">
      <c r="A906" s="13">
        <v>42995</v>
      </c>
      <c r="B906" s="14" t="s">
        <v>567</v>
      </c>
      <c r="C906" s="15" t="s">
        <v>13</v>
      </c>
      <c r="D906" s="15" t="s">
        <v>154</v>
      </c>
      <c r="E906" s="16" t="s">
        <v>362</v>
      </c>
      <c r="F906" s="16" t="s">
        <v>363</v>
      </c>
      <c r="G906" s="15">
        <v>7</v>
      </c>
      <c r="H906" s="14" t="s">
        <v>15</v>
      </c>
      <c r="I906" s="17" t="s">
        <v>174</v>
      </c>
      <c r="J906" s="15">
        <v>1</v>
      </c>
      <c r="K906" s="15">
        <v>0</v>
      </c>
      <c r="L906" s="15">
        <v>2</v>
      </c>
      <c r="M906" s="3">
        <f t="shared" si="78"/>
        <v>2</v>
      </c>
      <c r="N906" s="3">
        <f t="shared" si="80"/>
        <v>1</v>
      </c>
      <c r="O906" s="11" t="str">
        <f t="shared" si="79"/>
        <v>Fráňa Patrik</v>
      </c>
      <c r="P906" s="3">
        <f t="shared" si="81"/>
        <v>3</v>
      </c>
      <c r="W906" s="34"/>
    </row>
    <row r="907" spans="1:23" x14ac:dyDescent="0.25">
      <c r="A907" s="13">
        <v>42995</v>
      </c>
      <c r="B907" s="14" t="s">
        <v>567</v>
      </c>
      <c r="C907" s="15" t="s">
        <v>13</v>
      </c>
      <c r="D907" s="15" t="s">
        <v>154</v>
      </c>
      <c r="E907" s="16" t="s">
        <v>194</v>
      </c>
      <c r="F907" s="16" t="s">
        <v>195</v>
      </c>
      <c r="G907" s="15" t="s">
        <v>173</v>
      </c>
      <c r="H907" s="14" t="s">
        <v>15</v>
      </c>
      <c r="I907" s="17" t="s">
        <v>420</v>
      </c>
      <c r="J907" s="15">
        <v>0</v>
      </c>
      <c r="K907" s="15">
        <v>0</v>
      </c>
      <c r="L907" s="15">
        <v>1</v>
      </c>
      <c r="M907" s="3">
        <f t="shared" si="78"/>
        <v>0</v>
      </c>
      <c r="N907" s="3">
        <f t="shared" si="80"/>
        <v>0</v>
      </c>
      <c r="O907" s="11" t="str">
        <f t="shared" si="79"/>
        <v>Lindovský Jiří</v>
      </c>
      <c r="P907" s="3">
        <f t="shared" si="81"/>
        <v>0</v>
      </c>
      <c r="W907" s="34"/>
    </row>
    <row r="908" spans="1:23" x14ac:dyDescent="0.25">
      <c r="A908" s="13">
        <v>42995</v>
      </c>
      <c r="B908" s="14" t="s">
        <v>567</v>
      </c>
      <c r="C908" s="15" t="s">
        <v>13</v>
      </c>
      <c r="D908" s="15" t="s">
        <v>154</v>
      </c>
      <c r="E908" s="16" t="s">
        <v>202</v>
      </c>
      <c r="F908" s="16" t="s">
        <v>203</v>
      </c>
      <c r="G908" s="15" t="s">
        <v>173</v>
      </c>
      <c r="H908" s="14" t="s">
        <v>15</v>
      </c>
      <c r="I908" s="17" t="s">
        <v>218</v>
      </c>
      <c r="J908" s="15">
        <v>0</v>
      </c>
      <c r="K908" s="15">
        <v>0</v>
      </c>
      <c r="L908" s="15">
        <v>2</v>
      </c>
      <c r="M908" s="3">
        <f t="shared" si="78"/>
        <v>0</v>
      </c>
      <c r="N908" s="3">
        <f t="shared" si="80"/>
        <v>0</v>
      </c>
      <c r="O908" s="11" t="str">
        <f t="shared" si="79"/>
        <v>Turčínek Tomáš</v>
      </c>
      <c r="P908" s="3">
        <f t="shared" si="81"/>
        <v>0</v>
      </c>
      <c r="W908" s="34"/>
    </row>
    <row r="909" spans="1:23" x14ac:dyDescent="0.25">
      <c r="A909" s="13">
        <v>42995</v>
      </c>
      <c r="B909" s="14" t="s">
        <v>567</v>
      </c>
      <c r="C909" s="15" t="s">
        <v>13</v>
      </c>
      <c r="D909" s="15" t="s">
        <v>154</v>
      </c>
      <c r="E909" s="16" t="s">
        <v>183</v>
      </c>
      <c r="F909" s="16" t="s">
        <v>184</v>
      </c>
      <c r="G909" s="15">
        <v>7</v>
      </c>
      <c r="H909" s="14" t="s">
        <v>15</v>
      </c>
      <c r="I909" s="17" t="s">
        <v>420</v>
      </c>
      <c r="J909" s="15">
        <v>2</v>
      </c>
      <c r="K909" s="15">
        <v>0</v>
      </c>
      <c r="L909" s="15">
        <v>2</v>
      </c>
      <c r="M909" s="3">
        <f t="shared" si="78"/>
        <v>2</v>
      </c>
      <c r="N909" s="3">
        <f t="shared" si="80"/>
        <v>2</v>
      </c>
      <c r="O909" s="11" t="str">
        <f t="shared" si="79"/>
        <v>Tycar Štěpán</v>
      </c>
      <c r="P909" s="3">
        <f t="shared" si="81"/>
        <v>4</v>
      </c>
      <c r="W909" s="34"/>
    </row>
    <row r="910" spans="1:23" x14ac:dyDescent="0.25">
      <c r="A910" s="13">
        <v>42995</v>
      </c>
      <c r="B910" s="14" t="s">
        <v>567</v>
      </c>
      <c r="C910" s="15" t="s">
        <v>13</v>
      </c>
      <c r="D910" s="15" t="s">
        <v>154</v>
      </c>
      <c r="E910" s="16" t="s">
        <v>190</v>
      </c>
      <c r="F910" s="16" t="s">
        <v>191</v>
      </c>
      <c r="G910" s="15" t="s">
        <v>173</v>
      </c>
      <c r="H910" s="14" t="s">
        <v>15</v>
      </c>
      <c r="I910" s="17" t="s">
        <v>420</v>
      </c>
      <c r="J910" s="15">
        <v>1</v>
      </c>
      <c r="K910" s="15">
        <v>0</v>
      </c>
      <c r="L910" s="15">
        <v>1</v>
      </c>
      <c r="M910" s="3">
        <f t="shared" si="78"/>
        <v>0</v>
      </c>
      <c r="N910" s="3">
        <f t="shared" si="80"/>
        <v>1</v>
      </c>
      <c r="O910" s="11" t="str">
        <f t="shared" si="79"/>
        <v>Kolář Daniel</v>
      </c>
      <c r="P910" s="3">
        <f t="shared" si="81"/>
        <v>1</v>
      </c>
      <c r="W910" s="34"/>
    </row>
    <row r="911" spans="1:23" x14ac:dyDescent="0.25">
      <c r="A911" s="13">
        <v>42995</v>
      </c>
      <c r="B911" s="14" t="s">
        <v>567</v>
      </c>
      <c r="C911" s="15" t="s">
        <v>13</v>
      </c>
      <c r="D911" s="15" t="s">
        <v>154</v>
      </c>
      <c r="E911" s="16" t="s">
        <v>210</v>
      </c>
      <c r="F911" s="16" t="s">
        <v>211</v>
      </c>
      <c r="G911" s="15" t="s">
        <v>173</v>
      </c>
      <c r="H911" s="14" t="s">
        <v>84</v>
      </c>
      <c r="I911" s="17" t="s">
        <v>236</v>
      </c>
      <c r="J911" s="15">
        <v>0</v>
      </c>
      <c r="K911" s="15">
        <v>0</v>
      </c>
      <c r="L911" s="15">
        <v>1</v>
      </c>
      <c r="M911" s="3">
        <f t="shared" si="78"/>
        <v>0</v>
      </c>
      <c r="N911" s="3">
        <f t="shared" si="80"/>
        <v>0</v>
      </c>
      <c r="O911" s="11" t="str">
        <f t="shared" si="79"/>
        <v>Kokešová Alexandra</v>
      </c>
      <c r="P911" s="3">
        <f t="shared" si="81"/>
        <v>0</v>
      </c>
      <c r="W911" s="34"/>
    </row>
    <row r="912" spans="1:23" x14ac:dyDescent="0.25">
      <c r="A912" s="13">
        <v>42995</v>
      </c>
      <c r="B912" s="14" t="s">
        <v>567</v>
      </c>
      <c r="C912" s="15" t="s">
        <v>13</v>
      </c>
      <c r="D912" s="15" t="s">
        <v>154</v>
      </c>
      <c r="E912" s="16" t="s">
        <v>213</v>
      </c>
      <c r="F912" s="16" t="s">
        <v>214</v>
      </c>
      <c r="G912" s="15">
        <v>3</v>
      </c>
      <c r="H912" s="14" t="s">
        <v>84</v>
      </c>
      <c r="I912" s="17" t="s">
        <v>182</v>
      </c>
      <c r="J912" s="15">
        <v>3</v>
      </c>
      <c r="K912" s="15">
        <v>0</v>
      </c>
      <c r="L912" s="15">
        <v>1</v>
      </c>
      <c r="M912" s="3">
        <f t="shared" si="78"/>
        <v>5</v>
      </c>
      <c r="N912" s="3">
        <f t="shared" si="80"/>
        <v>3</v>
      </c>
      <c r="O912" s="11" t="str">
        <f t="shared" si="79"/>
        <v>Václavková Tereza</v>
      </c>
      <c r="P912" s="3">
        <f t="shared" si="81"/>
        <v>8</v>
      </c>
      <c r="W912" s="34"/>
    </row>
    <row r="913" spans="1:23" x14ac:dyDescent="0.25">
      <c r="A913" s="13">
        <v>42995</v>
      </c>
      <c r="B913" s="14" t="s">
        <v>567</v>
      </c>
      <c r="C913" s="15" t="s">
        <v>13</v>
      </c>
      <c r="D913" s="15" t="s">
        <v>154</v>
      </c>
      <c r="E913" s="16" t="s">
        <v>205</v>
      </c>
      <c r="F913" s="16" t="s">
        <v>206</v>
      </c>
      <c r="G913" s="15">
        <v>5</v>
      </c>
      <c r="H913" s="14" t="s">
        <v>84</v>
      </c>
      <c r="I913" s="17" t="s">
        <v>207</v>
      </c>
      <c r="J913" s="15">
        <v>0</v>
      </c>
      <c r="K913" s="15">
        <v>0</v>
      </c>
      <c r="L913" s="15">
        <v>1</v>
      </c>
      <c r="M913" s="3">
        <f t="shared" si="78"/>
        <v>3</v>
      </c>
      <c r="N913" s="3">
        <f t="shared" si="80"/>
        <v>0</v>
      </c>
      <c r="O913" s="11" t="str">
        <f t="shared" si="79"/>
        <v>Čerchlová Markéta</v>
      </c>
      <c r="P913" s="3">
        <f t="shared" si="81"/>
        <v>3</v>
      </c>
      <c r="W913" s="34"/>
    </row>
    <row r="914" spans="1:23" x14ac:dyDescent="0.25">
      <c r="A914" s="13">
        <v>42995</v>
      </c>
      <c r="B914" s="14" t="s">
        <v>567</v>
      </c>
      <c r="C914" s="15" t="s">
        <v>13</v>
      </c>
      <c r="D914" s="15" t="s">
        <v>154</v>
      </c>
      <c r="E914" s="16" t="s">
        <v>358</v>
      </c>
      <c r="F914" s="16" t="s">
        <v>359</v>
      </c>
      <c r="G914" s="15" t="s">
        <v>173</v>
      </c>
      <c r="H914" s="14" t="s">
        <v>84</v>
      </c>
      <c r="I914" s="17" t="s">
        <v>236</v>
      </c>
      <c r="J914" s="15">
        <v>0</v>
      </c>
      <c r="K914" s="15">
        <v>0</v>
      </c>
      <c r="L914" s="15">
        <v>1</v>
      </c>
      <c r="M914" s="3">
        <f t="shared" si="78"/>
        <v>0</v>
      </c>
      <c r="N914" s="3">
        <f t="shared" si="80"/>
        <v>0</v>
      </c>
      <c r="O914" s="11" t="str">
        <f t="shared" si="79"/>
        <v>Otáhalová Magdalena</v>
      </c>
      <c r="P914" s="3">
        <f t="shared" si="81"/>
        <v>0</v>
      </c>
      <c r="W914" s="34"/>
    </row>
    <row r="915" spans="1:23" x14ac:dyDescent="0.25">
      <c r="A915" s="13">
        <v>43008</v>
      </c>
      <c r="B915" s="14" t="s">
        <v>587</v>
      </c>
      <c r="C915" s="15" t="s">
        <v>54</v>
      </c>
      <c r="D915" s="15" t="s">
        <v>154</v>
      </c>
      <c r="E915" s="16" t="s">
        <v>187</v>
      </c>
      <c r="F915" s="16" t="s">
        <v>188</v>
      </c>
      <c r="G915" s="15" t="s">
        <v>173</v>
      </c>
      <c r="H915" s="14" t="s">
        <v>15</v>
      </c>
      <c r="I915" s="17" t="s">
        <v>189</v>
      </c>
      <c r="J915" s="15">
        <v>0</v>
      </c>
      <c r="K915" s="15">
        <v>0</v>
      </c>
      <c r="L915" s="15">
        <v>1</v>
      </c>
      <c r="M915" s="3">
        <f t="shared" si="78"/>
        <v>0</v>
      </c>
      <c r="N915" s="3">
        <f t="shared" si="80"/>
        <v>0</v>
      </c>
      <c r="O915" s="11" t="str">
        <f t="shared" si="79"/>
        <v>Motyka Dominik</v>
      </c>
      <c r="P915" s="3">
        <f t="shared" si="81"/>
        <v>0</v>
      </c>
      <c r="W915" s="34"/>
    </row>
    <row r="916" spans="1:23" x14ac:dyDescent="0.25">
      <c r="A916" s="13">
        <v>43008</v>
      </c>
      <c r="B916" s="14" t="s">
        <v>587</v>
      </c>
      <c r="C916" s="15" t="s">
        <v>54</v>
      </c>
      <c r="D916" s="15" t="s">
        <v>154</v>
      </c>
      <c r="E916" s="16" t="s">
        <v>192</v>
      </c>
      <c r="F916" s="16" t="s">
        <v>193</v>
      </c>
      <c r="G916" s="15">
        <v>7</v>
      </c>
      <c r="H916" s="14" t="s">
        <v>15</v>
      </c>
      <c r="I916" s="17" t="s">
        <v>169</v>
      </c>
      <c r="J916" s="15">
        <v>3</v>
      </c>
      <c r="K916" s="15">
        <v>0</v>
      </c>
      <c r="L916" s="15">
        <v>2</v>
      </c>
      <c r="M916" s="3">
        <f t="shared" si="78"/>
        <v>0</v>
      </c>
      <c r="N916" s="3">
        <f t="shared" si="80"/>
        <v>3</v>
      </c>
      <c r="O916" s="11" t="str">
        <f t="shared" si="79"/>
        <v>Bulka Vojtěch</v>
      </c>
      <c r="P916" s="3">
        <f t="shared" si="81"/>
        <v>3</v>
      </c>
      <c r="W916" s="34"/>
    </row>
    <row r="917" spans="1:23" x14ac:dyDescent="0.25">
      <c r="A917" s="13">
        <v>43008</v>
      </c>
      <c r="B917" s="14" t="s">
        <v>587</v>
      </c>
      <c r="C917" s="15" t="s">
        <v>54</v>
      </c>
      <c r="D917" s="15" t="s">
        <v>154</v>
      </c>
      <c r="E917" s="16" t="s">
        <v>185</v>
      </c>
      <c r="F917" s="16" t="s">
        <v>186</v>
      </c>
      <c r="G917" s="15" t="s">
        <v>173</v>
      </c>
      <c r="H917" s="14" t="s">
        <v>15</v>
      </c>
      <c r="I917" s="17" t="s">
        <v>420</v>
      </c>
      <c r="J917" s="15">
        <v>0</v>
      </c>
      <c r="K917" s="15">
        <v>0</v>
      </c>
      <c r="L917" s="15">
        <v>1</v>
      </c>
      <c r="M917" s="3">
        <f t="shared" si="78"/>
        <v>0</v>
      </c>
      <c r="N917" s="3">
        <f t="shared" si="80"/>
        <v>0</v>
      </c>
      <c r="O917" s="11" t="str">
        <f t="shared" si="79"/>
        <v>Křížek Šimon</v>
      </c>
      <c r="P917" s="3">
        <f t="shared" si="81"/>
        <v>0</v>
      </c>
      <c r="W917" s="34"/>
    </row>
    <row r="918" spans="1:23" x14ac:dyDescent="0.25">
      <c r="A918" s="13">
        <v>43008</v>
      </c>
      <c r="B918" s="14" t="s">
        <v>587</v>
      </c>
      <c r="C918" s="15" t="s">
        <v>54</v>
      </c>
      <c r="D918" s="15" t="s">
        <v>154</v>
      </c>
      <c r="E918" s="16" t="s">
        <v>171</v>
      </c>
      <c r="F918" s="16" t="s">
        <v>203</v>
      </c>
      <c r="G918" s="15" t="s">
        <v>173</v>
      </c>
      <c r="H918" s="14" t="s">
        <v>15</v>
      </c>
      <c r="I918" s="17" t="s">
        <v>169</v>
      </c>
      <c r="J918" s="15">
        <v>0</v>
      </c>
      <c r="K918" s="15">
        <v>0</v>
      </c>
      <c r="L918" s="15">
        <v>1</v>
      </c>
      <c r="M918" s="3">
        <f t="shared" si="78"/>
        <v>0</v>
      </c>
      <c r="N918" s="3">
        <f t="shared" si="80"/>
        <v>0</v>
      </c>
      <c r="O918" s="11" t="str">
        <f t="shared" si="79"/>
        <v>Meixner Tomáš</v>
      </c>
      <c r="P918" s="3">
        <f t="shared" si="81"/>
        <v>0</v>
      </c>
      <c r="W918" s="34"/>
    </row>
    <row r="919" spans="1:23" x14ac:dyDescent="0.25">
      <c r="A919" s="13">
        <v>43008</v>
      </c>
      <c r="B919" s="14" t="s">
        <v>587</v>
      </c>
      <c r="C919" s="15" t="s">
        <v>54</v>
      </c>
      <c r="D919" s="15" t="s">
        <v>154</v>
      </c>
      <c r="E919" s="16" t="s">
        <v>362</v>
      </c>
      <c r="F919" s="16" t="s">
        <v>363</v>
      </c>
      <c r="G919" s="15" t="s">
        <v>173</v>
      </c>
      <c r="H919" s="14" t="s">
        <v>15</v>
      </c>
      <c r="I919" s="17" t="s">
        <v>174</v>
      </c>
      <c r="J919" s="15">
        <v>0</v>
      </c>
      <c r="K919" s="15">
        <v>0</v>
      </c>
      <c r="L919" s="15">
        <v>1</v>
      </c>
      <c r="M919" s="3">
        <f t="shared" si="78"/>
        <v>0</v>
      </c>
      <c r="N919" s="3">
        <f t="shared" si="80"/>
        <v>0</v>
      </c>
      <c r="O919" s="11" t="str">
        <f t="shared" si="79"/>
        <v>Fráňa Patrik</v>
      </c>
      <c r="P919" s="3">
        <f t="shared" si="81"/>
        <v>0</v>
      </c>
      <c r="W919" s="34"/>
    </row>
    <row r="920" spans="1:23" x14ac:dyDescent="0.25">
      <c r="A920" s="13">
        <v>43008</v>
      </c>
      <c r="B920" s="14" t="s">
        <v>587</v>
      </c>
      <c r="C920" s="15" t="s">
        <v>54</v>
      </c>
      <c r="D920" s="15" t="s">
        <v>154</v>
      </c>
      <c r="E920" s="16" t="s">
        <v>194</v>
      </c>
      <c r="F920" s="16" t="s">
        <v>195</v>
      </c>
      <c r="G920" s="15" t="s">
        <v>173</v>
      </c>
      <c r="H920" s="14" t="s">
        <v>15</v>
      </c>
      <c r="I920" s="17" t="s">
        <v>420</v>
      </c>
      <c r="J920" s="15">
        <v>0</v>
      </c>
      <c r="K920" s="15">
        <v>0</v>
      </c>
      <c r="L920" s="15">
        <v>1</v>
      </c>
      <c r="M920" s="3">
        <f t="shared" si="78"/>
        <v>0</v>
      </c>
      <c r="N920" s="3">
        <f t="shared" si="80"/>
        <v>0</v>
      </c>
      <c r="O920" s="11" t="str">
        <f t="shared" si="79"/>
        <v>Lindovský Jiří</v>
      </c>
      <c r="P920" s="3">
        <f t="shared" si="81"/>
        <v>0</v>
      </c>
      <c r="W920" s="34"/>
    </row>
    <row r="921" spans="1:23" x14ac:dyDescent="0.25">
      <c r="A921" s="13">
        <v>43008</v>
      </c>
      <c r="B921" s="14" t="s">
        <v>587</v>
      </c>
      <c r="C921" s="15" t="s">
        <v>54</v>
      </c>
      <c r="D921" s="15" t="s">
        <v>154</v>
      </c>
      <c r="E921" s="16" t="s">
        <v>367</v>
      </c>
      <c r="F921" s="16" t="s">
        <v>168</v>
      </c>
      <c r="G921" s="15" t="s">
        <v>173</v>
      </c>
      <c r="H921" s="14" t="s">
        <v>15</v>
      </c>
      <c r="I921" s="17" t="s">
        <v>420</v>
      </c>
      <c r="J921" s="15">
        <v>0</v>
      </c>
      <c r="K921" s="15">
        <v>0</v>
      </c>
      <c r="L921" s="15">
        <v>1</v>
      </c>
      <c r="M921" s="3">
        <f t="shared" si="78"/>
        <v>0</v>
      </c>
      <c r="N921" s="3">
        <f t="shared" si="80"/>
        <v>0</v>
      </c>
      <c r="O921" s="11" t="str">
        <f t="shared" si="79"/>
        <v>Malaczynski Filip</v>
      </c>
      <c r="P921" s="3">
        <f t="shared" si="81"/>
        <v>0</v>
      </c>
      <c r="W921" s="34"/>
    </row>
    <row r="922" spans="1:23" x14ac:dyDescent="0.25">
      <c r="A922" s="13">
        <v>43008</v>
      </c>
      <c r="B922" s="14" t="s">
        <v>587</v>
      </c>
      <c r="C922" s="15" t="s">
        <v>54</v>
      </c>
      <c r="D922" s="15" t="s">
        <v>154</v>
      </c>
      <c r="E922" s="16" t="s">
        <v>210</v>
      </c>
      <c r="F922" s="16" t="s">
        <v>211</v>
      </c>
      <c r="G922" s="15" t="s">
        <v>173</v>
      </c>
      <c r="H922" s="14" t="s">
        <v>84</v>
      </c>
      <c r="I922" s="17" t="s">
        <v>236</v>
      </c>
      <c r="J922" s="15">
        <v>0</v>
      </c>
      <c r="K922" s="15">
        <v>0</v>
      </c>
      <c r="L922" s="15">
        <v>1</v>
      </c>
      <c r="M922" s="3">
        <f t="shared" si="78"/>
        <v>0</v>
      </c>
      <c r="N922" s="3">
        <f t="shared" si="80"/>
        <v>0</v>
      </c>
      <c r="O922" s="11" t="str">
        <f t="shared" si="79"/>
        <v>Kokešová Alexandra</v>
      </c>
      <c r="P922" s="3">
        <f t="shared" si="81"/>
        <v>0</v>
      </c>
      <c r="W922" s="34"/>
    </row>
    <row r="923" spans="1:23" x14ac:dyDescent="0.25">
      <c r="A923" s="13">
        <v>43008</v>
      </c>
      <c r="B923" s="14" t="s">
        <v>587</v>
      </c>
      <c r="C923" s="15" t="s">
        <v>54</v>
      </c>
      <c r="D923" s="15" t="s">
        <v>154</v>
      </c>
      <c r="E923" s="16" t="s">
        <v>213</v>
      </c>
      <c r="F923" s="16" t="s">
        <v>214</v>
      </c>
      <c r="G923" s="15" t="s">
        <v>173</v>
      </c>
      <c r="H923" s="14" t="s">
        <v>84</v>
      </c>
      <c r="I923" s="17" t="s">
        <v>182</v>
      </c>
      <c r="J923" s="15">
        <v>1</v>
      </c>
      <c r="K923" s="15">
        <v>0</v>
      </c>
      <c r="L923" s="15">
        <v>1</v>
      </c>
      <c r="M923" s="3">
        <f t="shared" si="78"/>
        <v>0</v>
      </c>
      <c r="N923" s="3">
        <f t="shared" si="80"/>
        <v>1</v>
      </c>
      <c r="O923" s="11" t="str">
        <f t="shared" si="79"/>
        <v>Václavková Tereza</v>
      </c>
      <c r="P923" s="3">
        <f t="shared" si="81"/>
        <v>1</v>
      </c>
      <c r="W923" s="34"/>
    </row>
    <row r="924" spans="1:23" x14ac:dyDescent="0.25">
      <c r="A924" s="13">
        <v>43008</v>
      </c>
      <c r="B924" s="14" t="s">
        <v>587</v>
      </c>
      <c r="C924" s="15" t="s">
        <v>54</v>
      </c>
      <c r="D924" s="15" t="s">
        <v>154</v>
      </c>
      <c r="E924" s="16" t="s">
        <v>205</v>
      </c>
      <c r="F924" s="16" t="s">
        <v>206</v>
      </c>
      <c r="G924" s="15">
        <v>5</v>
      </c>
      <c r="H924" s="14" t="s">
        <v>84</v>
      </c>
      <c r="I924" s="17" t="s">
        <v>233</v>
      </c>
      <c r="J924" s="15">
        <v>0</v>
      </c>
      <c r="K924" s="15">
        <v>0</v>
      </c>
      <c r="L924" s="15">
        <v>2</v>
      </c>
      <c r="M924" s="3">
        <f t="shared" si="78"/>
        <v>0</v>
      </c>
      <c r="N924" s="3">
        <f t="shared" si="80"/>
        <v>0</v>
      </c>
      <c r="O924" s="11" t="str">
        <f t="shared" si="79"/>
        <v>Čerchlová Markéta</v>
      </c>
      <c r="P924" s="3">
        <f t="shared" si="81"/>
        <v>0</v>
      </c>
      <c r="W924" s="34"/>
    </row>
    <row r="925" spans="1:23" x14ac:dyDescent="0.25">
      <c r="A925" s="13">
        <v>43079</v>
      </c>
      <c r="B925" s="14" t="s">
        <v>692</v>
      </c>
      <c r="C925" s="15" t="s">
        <v>17</v>
      </c>
      <c r="D925" s="15" t="s">
        <v>154</v>
      </c>
      <c r="E925" s="16" t="s">
        <v>337</v>
      </c>
      <c r="F925" s="16" t="s">
        <v>217</v>
      </c>
      <c r="G925" s="15">
        <v>1</v>
      </c>
      <c r="H925" s="14" t="s">
        <v>14</v>
      </c>
      <c r="I925" s="17" t="s">
        <v>169</v>
      </c>
      <c r="J925" s="15">
        <v>3</v>
      </c>
      <c r="K925" s="15">
        <v>0</v>
      </c>
      <c r="L925" s="15">
        <v>0</v>
      </c>
      <c r="M925" s="3">
        <f t="shared" si="78"/>
        <v>6</v>
      </c>
      <c r="N925" s="3">
        <f t="shared" si="80"/>
        <v>3</v>
      </c>
      <c r="O925" s="11" t="str">
        <f t="shared" si="79"/>
        <v>Boháček Jan</v>
      </c>
      <c r="P925" s="3">
        <f t="shared" si="81"/>
        <v>9</v>
      </c>
      <c r="W925" s="34"/>
    </row>
    <row r="926" spans="1:23" x14ac:dyDescent="0.25">
      <c r="A926" s="13">
        <v>43079</v>
      </c>
      <c r="B926" s="14" t="s">
        <v>692</v>
      </c>
      <c r="C926" s="15" t="s">
        <v>17</v>
      </c>
      <c r="D926" s="15" t="s">
        <v>154</v>
      </c>
      <c r="E926" s="16" t="s">
        <v>366</v>
      </c>
      <c r="F926" s="16" t="s">
        <v>217</v>
      </c>
      <c r="G926" s="15">
        <v>3</v>
      </c>
      <c r="H926" s="14" t="s">
        <v>15</v>
      </c>
      <c r="I926" s="17" t="s">
        <v>169</v>
      </c>
      <c r="J926" s="15">
        <v>2</v>
      </c>
      <c r="K926" s="15">
        <v>0</v>
      </c>
      <c r="L926" s="15">
        <v>1</v>
      </c>
      <c r="M926" s="3">
        <f t="shared" si="78"/>
        <v>3</v>
      </c>
      <c r="N926" s="3">
        <f t="shared" si="80"/>
        <v>2</v>
      </c>
      <c r="O926" s="11" t="str">
        <f t="shared" si="79"/>
        <v>Matýsek Jan</v>
      </c>
      <c r="P926" s="3">
        <f t="shared" si="81"/>
        <v>5</v>
      </c>
      <c r="W926" s="34"/>
    </row>
    <row r="927" spans="1:23" x14ac:dyDescent="0.25">
      <c r="A927" s="13">
        <v>42867</v>
      </c>
      <c r="B927" s="14" t="s">
        <v>704</v>
      </c>
      <c r="C927" s="15" t="s">
        <v>77</v>
      </c>
      <c r="D927" s="15" t="s">
        <v>250</v>
      </c>
      <c r="E927" s="16" t="s">
        <v>213</v>
      </c>
      <c r="F927" s="16" t="s">
        <v>214</v>
      </c>
      <c r="G927" s="15" t="s">
        <v>173</v>
      </c>
      <c r="H927" s="14" t="s">
        <v>84</v>
      </c>
      <c r="I927" s="17" t="s">
        <v>182</v>
      </c>
      <c r="J927" s="15">
        <v>1</v>
      </c>
      <c r="K927" s="15">
        <v>0</v>
      </c>
      <c r="L927" s="15">
        <v>2</v>
      </c>
      <c r="M927" s="3">
        <f t="shared" si="78"/>
        <v>0</v>
      </c>
      <c r="N927" s="3">
        <f t="shared" si="80"/>
        <v>2</v>
      </c>
      <c r="O927" s="11" t="str">
        <f t="shared" si="79"/>
        <v>Václavková Tereza</v>
      </c>
      <c r="P927" s="3">
        <f t="shared" si="81"/>
        <v>2</v>
      </c>
      <c r="W927" s="34"/>
    </row>
    <row r="928" spans="1:23" x14ac:dyDescent="0.25">
      <c r="A928" s="13">
        <v>42867</v>
      </c>
      <c r="B928" s="14" t="s">
        <v>704</v>
      </c>
      <c r="C928" s="15" t="s">
        <v>77</v>
      </c>
      <c r="D928" s="15" t="s">
        <v>250</v>
      </c>
      <c r="E928" s="16" t="s">
        <v>210</v>
      </c>
      <c r="F928" s="16" t="s">
        <v>211</v>
      </c>
      <c r="G928" s="15" t="s">
        <v>173</v>
      </c>
      <c r="H928" s="14" t="s">
        <v>84</v>
      </c>
      <c r="I928" s="17" t="s">
        <v>236</v>
      </c>
      <c r="J928" s="15">
        <v>2</v>
      </c>
      <c r="K928" s="15">
        <v>0</v>
      </c>
      <c r="L928" s="15">
        <v>1</v>
      </c>
      <c r="M928" s="3">
        <f t="shared" si="78"/>
        <v>0</v>
      </c>
      <c r="N928" s="3">
        <f t="shared" si="80"/>
        <v>4</v>
      </c>
      <c r="O928" s="11" t="str">
        <f t="shared" si="79"/>
        <v>Kokešová Alexandra</v>
      </c>
      <c r="P928" s="3">
        <f t="shared" si="81"/>
        <v>4</v>
      </c>
      <c r="W928" s="34"/>
    </row>
    <row r="929" spans="1:23" x14ac:dyDescent="0.25">
      <c r="A929" s="13">
        <v>42867</v>
      </c>
      <c r="B929" s="14" t="s">
        <v>704</v>
      </c>
      <c r="C929" s="15" t="s">
        <v>77</v>
      </c>
      <c r="D929" s="15" t="s">
        <v>250</v>
      </c>
      <c r="E929" s="16" t="s">
        <v>205</v>
      </c>
      <c r="F929" s="16" t="s">
        <v>206</v>
      </c>
      <c r="G929" s="15" t="s">
        <v>173</v>
      </c>
      <c r="H929" s="14" t="s">
        <v>84</v>
      </c>
      <c r="I929" s="17" t="s">
        <v>207</v>
      </c>
      <c r="J929" s="15">
        <v>2</v>
      </c>
      <c r="K929" s="15">
        <v>0</v>
      </c>
      <c r="L929" s="15">
        <v>1</v>
      </c>
      <c r="M929" s="3">
        <f t="shared" si="78"/>
        <v>0</v>
      </c>
      <c r="N929" s="3">
        <f t="shared" si="80"/>
        <v>4</v>
      </c>
      <c r="O929" s="11" t="str">
        <f t="shared" si="79"/>
        <v>Čerchlová Markéta</v>
      </c>
      <c r="P929" s="3">
        <f t="shared" si="81"/>
        <v>4</v>
      </c>
      <c r="W929" s="34"/>
    </row>
    <row r="930" spans="1:23" x14ac:dyDescent="0.25">
      <c r="A930" s="13">
        <v>43085</v>
      </c>
      <c r="B930" s="14" t="s">
        <v>705</v>
      </c>
      <c r="C930" s="15" t="s">
        <v>54</v>
      </c>
      <c r="D930" s="15" t="s">
        <v>154</v>
      </c>
      <c r="E930" s="16" t="s">
        <v>478</v>
      </c>
      <c r="F930" s="16" t="s">
        <v>195</v>
      </c>
      <c r="G930" s="15">
        <v>1</v>
      </c>
      <c r="H930" s="14" t="s">
        <v>131</v>
      </c>
      <c r="I930" s="17" t="s">
        <v>241</v>
      </c>
      <c r="J930" s="15">
        <v>2</v>
      </c>
      <c r="K930" s="15">
        <v>0</v>
      </c>
      <c r="L930" s="15">
        <v>0</v>
      </c>
      <c r="M930" s="3">
        <f t="shared" si="78"/>
        <v>6</v>
      </c>
      <c r="N930" s="3">
        <f t="shared" si="80"/>
        <v>2</v>
      </c>
      <c r="O930" s="11" t="str">
        <f t="shared" si="79"/>
        <v>Černota Jiří</v>
      </c>
      <c r="P930" s="3">
        <f t="shared" si="81"/>
        <v>8</v>
      </c>
      <c r="W930" s="34"/>
    </row>
    <row r="931" spans="1:23" x14ac:dyDescent="0.25">
      <c r="A931" s="13"/>
      <c r="B931" s="14"/>
      <c r="C931" s="15"/>
      <c r="D931" s="15"/>
      <c r="E931" s="16"/>
      <c r="F931" s="16"/>
      <c r="G931" s="15"/>
      <c r="H931" s="14"/>
      <c r="I931" s="17"/>
      <c r="J931" s="15"/>
      <c r="K931" s="15"/>
      <c r="L931" s="15"/>
      <c r="M931" s="3">
        <f t="shared" si="78"/>
        <v>0</v>
      </c>
      <c r="N931" s="3">
        <f t="shared" si="80"/>
        <v>0</v>
      </c>
      <c r="O931" s="11" t="str">
        <f t="shared" si="79"/>
        <v xml:space="preserve"> </v>
      </c>
      <c r="P931" s="3">
        <f t="shared" si="81"/>
        <v>0</v>
      </c>
      <c r="W931" s="34"/>
    </row>
    <row r="932" spans="1:23" x14ac:dyDescent="0.25">
      <c r="A932" s="13"/>
      <c r="B932" s="14"/>
      <c r="C932" s="15"/>
      <c r="D932" s="15"/>
      <c r="E932" s="16"/>
      <c r="F932" s="16"/>
      <c r="G932" s="15"/>
      <c r="H932" s="14"/>
      <c r="I932" s="17"/>
      <c r="J932" s="15"/>
      <c r="K932" s="15"/>
      <c r="L932" s="15"/>
      <c r="M932" s="3">
        <f t="shared" si="78"/>
        <v>0</v>
      </c>
      <c r="N932" s="3">
        <f t="shared" si="80"/>
        <v>0</v>
      </c>
      <c r="O932" s="11" t="str">
        <f t="shared" si="79"/>
        <v xml:space="preserve"> </v>
      </c>
      <c r="P932" s="3">
        <f t="shared" si="81"/>
        <v>0</v>
      </c>
      <c r="W932" s="34"/>
    </row>
    <row r="933" spans="1:23" x14ac:dyDescent="0.25">
      <c r="A933" s="13"/>
      <c r="B933" s="14"/>
      <c r="C933" s="15"/>
      <c r="D933" s="15"/>
      <c r="E933" s="16"/>
      <c r="F933" s="16"/>
      <c r="G933" s="15"/>
      <c r="H933" s="14"/>
      <c r="I933" s="17"/>
      <c r="J933" s="15"/>
      <c r="K933" s="15"/>
      <c r="L933" s="15"/>
      <c r="M933" s="3">
        <f t="shared" si="78"/>
        <v>0</v>
      </c>
      <c r="N933" s="3">
        <f t="shared" si="80"/>
        <v>0</v>
      </c>
      <c r="O933" s="11" t="str">
        <f t="shared" si="79"/>
        <v xml:space="preserve"> </v>
      </c>
      <c r="P933" s="3">
        <f t="shared" si="81"/>
        <v>0</v>
      </c>
      <c r="W933" s="34"/>
    </row>
    <row r="934" spans="1:23" x14ac:dyDescent="0.25">
      <c r="A934" s="13"/>
      <c r="B934" s="14"/>
      <c r="C934" s="15"/>
      <c r="D934" s="15"/>
      <c r="E934" s="16"/>
      <c r="F934" s="16"/>
      <c r="G934" s="15"/>
      <c r="H934" s="14"/>
      <c r="I934" s="17"/>
      <c r="J934" s="15"/>
      <c r="K934" s="15"/>
      <c r="L934" s="15"/>
      <c r="M934" s="3">
        <f t="shared" si="78"/>
        <v>0</v>
      </c>
      <c r="N934" s="3">
        <f t="shared" si="80"/>
        <v>0</v>
      </c>
      <c r="O934" s="11" t="str">
        <f t="shared" si="79"/>
        <v xml:space="preserve"> </v>
      </c>
      <c r="P934" s="3">
        <f t="shared" si="81"/>
        <v>0</v>
      </c>
      <c r="W934" s="34"/>
    </row>
    <row r="935" spans="1:23" x14ac:dyDescent="0.25">
      <c r="A935" s="13"/>
      <c r="B935" s="14"/>
      <c r="C935" s="15"/>
      <c r="D935" s="15"/>
      <c r="E935" s="16"/>
      <c r="F935" s="16"/>
      <c r="G935" s="15"/>
      <c r="H935" s="14"/>
      <c r="I935" s="17"/>
      <c r="J935" s="15"/>
      <c r="K935" s="15"/>
      <c r="L935" s="15"/>
      <c r="M935" s="3">
        <f t="shared" si="78"/>
        <v>0</v>
      </c>
      <c r="N935" s="3">
        <f t="shared" si="80"/>
        <v>0</v>
      </c>
      <c r="O935" s="11" t="str">
        <f t="shared" si="79"/>
        <v xml:space="preserve"> </v>
      </c>
      <c r="P935" s="3">
        <f t="shared" si="81"/>
        <v>0</v>
      </c>
      <c r="W935" s="34"/>
    </row>
    <row r="936" spans="1:23" x14ac:dyDescent="0.25">
      <c r="A936" s="13"/>
      <c r="B936" s="14"/>
      <c r="C936" s="15"/>
      <c r="D936" s="15"/>
      <c r="E936" s="16"/>
      <c r="F936" s="16"/>
      <c r="G936" s="15"/>
      <c r="H936" s="14"/>
      <c r="I936" s="17"/>
      <c r="J936" s="15"/>
      <c r="K936" s="15"/>
      <c r="L936" s="15"/>
      <c r="M936" s="3">
        <f t="shared" si="78"/>
        <v>0</v>
      </c>
      <c r="N936" s="3">
        <f t="shared" si="80"/>
        <v>0</v>
      </c>
      <c r="O936" s="11" t="str">
        <f t="shared" si="79"/>
        <v xml:space="preserve"> </v>
      </c>
      <c r="P936" s="3">
        <f t="shared" si="81"/>
        <v>0</v>
      </c>
      <c r="W936" s="34"/>
    </row>
    <row r="937" spans="1:23" x14ac:dyDescent="0.25">
      <c r="A937" s="13"/>
      <c r="B937" s="14"/>
      <c r="C937" s="15"/>
      <c r="D937" s="15"/>
      <c r="E937" s="16"/>
      <c r="F937" s="16"/>
      <c r="G937" s="15"/>
      <c r="H937" s="14"/>
      <c r="I937" s="17"/>
      <c r="J937" s="15"/>
      <c r="K937" s="15"/>
      <c r="L937" s="15"/>
      <c r="M937" s="3">
        <f t="shared" si="78"/>
        <v>0</v>
      </c>
      <c r="N937" s="3">
        <f t="shared" si="80"/>
        <v>0</v>
      </c>
      <c r="O937" s="11" t="str">
        <f t="shared" si="79"/>
        <v xml:space="preserve"> </v>
      </c>
      <c r="P937" s="3">
        <f t="shared" si="81"/>
        <v>0</v>
      </c>
      <c r="W937" s="34"/>
    </row>
    <row r="938" spans="1:23" x14ac:dyDescent="0.25">
      <c r="A938" s="13"/>
      <c r="B938" s="14"/>
      <c r="C938" s="15"/>
      <c r="D938" s="15"/>
      <c r="E938" s="16"/>
      <c r="F938" s="16"/>
      <c r="G938" s="15"/>
      <c r="H938" s="14"/>
      <c r="I938" s="17"/>
      <c r="J938" s="15"/>
      <c r="K938" s="15"/>
      <c r="L938" s="15"/>
      <c r="M938" s="3">
        <f t="shared" si="78"/>
        <v>0</v>
      </c>
      <c r="N938" s="3">
        <f t="shared" si="80"/>
        <v>0</v>
      </c>
      <c r="O938" s="11" t="str">
        <f t="shared" si="79"/>
        <v xml:space="preserve"> </v>
      </c>
      <c r="P938" s="3">
        <f t="shared" si="81"/>
        <v>0</v>
      </c>
      <c r="W938" s="34"/>
    </row>
    <row r="939" spans="1:23" x14ac:dyDescent="0.25">
      <c r="A939" s="13"/>
      <c r="B939" s="14"/>
      <c r="C939" s="15"/>
      <c r="D939" s="15"/>
      <c r="E939" s="16"/>
      <c r="F939" s="16"/>
      <c r="G939" s="15"/>
      <c r="H939" s="14"/>
      <c r="I939" s="17"/>
      <c r="J939" s="15"/>
      <c r="K939" s="15"/>
      <c r="L939" s="15"/>
      <c r="M939" s="3">
        <f t="shared" si="78"/>
        <v>0</v>
      </c>
      <c r="N939" s="3">
        <f t="shared" si="80"/>
        <v>0</v>
      </c>
      <c r="O939" s="11" t="str">
        <f t="shared" si="79"/>
        <v xml:space="preserve"> </v>
      </c>
      <c r="P939" s="3">
        <f t="shared" si="81"/>
        <v>0</v>
      </c>
      <c r="W939" s="34"/>
    </row>
    <row r="940" spans="1:23" x14ac:dyDescent="0.25">
      <c r="A940" s="13"/>
      <c r="B940" s="14"/>
      <c r="C940" s="15"/>
      <c r="D940" s="15"/>
      <c r="E940" s="16"/>
      <c r="F940" s="16"/>
      <c r="G940" s="15"/>
      <c r="H940" s="14"/>
      <c r="I940" s="17"/>
      <c r="J940" s="15"/>
      <c r="K940" s="15"/>
      <c r="L940" s="15"/>
      <c r="M940" s="3">
        <f t="shared" si="78"/>
        <v>0</v>
      </c>
      <c r="N940" s="3">
        <f t="shared" si="80"/>
        <v>0</v>
      </c>
      <c r="O940" s="11" t="str">
        <f t="shared" si="79"/>
        <v xml:space="preserve"> </v>
      </c>
      <c r="P940" s="3">
        <f t="shared" si="81"/>
        <v>0</v>
      </c>
      <c r="W940" s="34"/>
    </row>
    <row r="941" spans="1:23" x14ac:dyDescent="0.25">
      <c r="A941" s="13"/>
      <c r="B941" s="14"/>
      <c r="C941" s="15"/>
      <c r="D941" s="15"/>
      <c r="E941" s="16"/>
      <c r="F941" s="16"/>
      <c r="G941" s="15"/>
      <c r="H941" s="14"/>
      <c r="I941" s="17"/>
      <c r="J941" s="15"/>
      <c r="K941" s="15"/>
      <c r="L941" s="15"/>
      <c r="M941" s="3">
        <f t="shared" si="78"/>
        <v>0</v>
      </c>
      <c r="N941" s="3">
        <f t="shared" si="80"/>
        <v>0</v>
      </c>
      <c r="O941" s="11" t="str">
        <f t="shared" si="79"/>
        <v xml:space="preserve"> </v>
      </c>
      <c r="P941" s="3">
        <f t="shared" si="81"/>
        <v>0</v>
      </c>
      <c r="W941" s="34"/>
    </row>
    <row r="942" spans="1:23" x14ac:dyDescent="0.25">
      <c r="A942" s="13"/>
      <c r="B942" s="14"/>
      <c r="C942" s="15"/>
      <c r="D942" s="15"/>
      <c r="E942" s="16"/>
      <c r="F942" s="16"/>
      <c r="G942" s="15"/>
      <c r="H942" s="14"/>
      <c r="I942" s="17"/>
      <c r="J942" s="15"/>
      <c r="K942" s="15"/>
      <c r="L942" s="15"/>
      <c r="M942" s="3">
        <f t="shared" si="78"/>
        <v>0</v>
      </c>
      <c r="N942" s="3">
        <f t="shared" si="80"/>
        <v>0</v>
      </c>
      <c r="O942" s="11" t="str">
        <f t="shared" si="79"/>
        <v xml:space="preserve"> </v>
      </c>
      <c r="P942" s="3">
        <f t="shared" si="81"/>
        <v>0</v>
      </c>
      <c r="W942" s="34"/>
    </row>
    <row r="943" spans="1:23" x14ac:dyDescent="0.25">
      <c r="A943" s="13"/>
      <c r="B943" s="14"/>
      <c r="C943" s="15"/>
      <c r="D943" s="15"/>
      <c r="E943" s="16"/>
      <c r="F943" s="16"/>
      <c r="G943" s="15"/>
      <c r="H943" s="14"/>
      <c r="I943" s="17"/>
      <c r="J943" s="15"/>
      <c r="K943" s="15"/>
      <c r="L943" s="15"/>
      <c r="M943" s="3">
        <f t="shared" si="78"/>
        <v>0</v>
      </c>
      <c r="N943" s="3">
        <f t="shared" si="80"/>
        <v>0</v>
      </c>
      <c r="O943" s="11" t="str">
        <f t="shared" si="79"/>
        <v xml:space="preserve"> </v>
      </c>
      <c r="P943" s="3">
        <f t="shared" si="81"/>
        <v>0</v>
      </c>
      <c r="W943" s="34"/>
    </row>
    <row r="944" spans="1:23" x14ac:dyDescent="0.25">
      <c r="A944" s="13"/>
      <c r="B944" s="14"/>
      <c r="C944" s="15"/>
      <c r="D944" s="15"/>
      <c r="E944" s="16"/>
      <c r="F944" s="16"/>
      <c r="G944" s="15"/>
      <c r="H944" s="14"/>
      <c r="I944" s="17"/>
      <c r="J944" s="15"/>
      <c r="K944" s="15"/>
      <c r="L944" s="15"/>
      <c r="M944" s="3">
        <f t="shared" si="78"/>
        <v>0</v>
      </c>
      <c r="N944" s="3">
        <f t="shared" si="80"/>
        <v>0</v>
      </c>
      <c r="O944" s="11" t="str">
        <f t="shared" si="79"/>
        <v xml:space="preserve"> </v>
      </c>
      <c r="P944" s="3">
        <f t="shared" si="81"/>
        <v>0</v>
      </c>
      <c r="W944" s="34"/>
    </row>
    <row r="945" spans="1:23" x14ac:dyDescent="0.25">
      <c r="A945" s="13"/>
      <c r="B945" s="14"/>
      <c r="C945" s="15"/>
      <c r="D945" s="15"/>
      <c r="E945" s="16"/>
      <c r="F945" s="16"/>
      <c r="G945" s="15"/>
      <c r="H945" s="14"/>
      <c r="I945" s="17"/>
      <c r="J945" s="15"/>
      <c r="K945" s="15"/>
      <c r="L945" s="15"/>
      <c r="M945" s="3">
        <f t="shared" si="78"/>
        <v>0</v>
      </c>
      <c r="N945" s="3">
        <f t="shared" si="80"/>
        <v>0</v>
      </c>
      <c r="O945" s="11" t="str">
        <f t="shared" si="79"/>
        <v xml:space="preserve"> </v>
      </c>
      <c r="P945" s="3">
        <f t="shared" si="81"/>
        <v>0</v>
      </c>
      <c r="W945" s="34"/>
    </row>
    <row r="946" spans="1:23" x14ac:dyDescent="0.25">
      <c r="A946" s="13"/>
      <c r="B946" s="14"/>
      <c r="C946" s="15"/>
      <c r="D946" s="15"/>
      <c r="E946" s="16"/>
      <c r="F946" s="16"/>
      <c r="G946" s="15"/>
      <c r="H946" s="14"/>
      <c r="I946" s="17"/>
      <c r="J946" s="15"/>
      <c r="K946" s="15"/>
      <c r="L946" s="15"/>
      <c r="M946" s="3">
        <f t="shared" si="78"/>
        <v>0</v>
      </c>
      <c r="N946" s="3">
        <f t="shared" si="80"/>
        <v>0</v>
      </c>
      <c r="O946" s="11" t="str">
        <f t="shared" si="79"/>
        <v xml:space="preserve"> </v>
      </c>
      <c r="P946" s="3">
        <f t="shared" si="81"/>
        <v>0</v>
      </c>
      <c r="W946" s="34"/>
    </row>
    <row r="947" spans="1:23" x14ac:dyDescent="0.25">
      <c r="A947" s="13"/>
      <c r="B947" s="14"/>
      <c r="C947" s="15"/>
      <c r="D947" s="15"/>
      <c r="E947" s="16"/>
      <c r="F947" s="16"/>
      <c r="G947" s="15"/>
      <c r="H947" s="14"/>
      <c r="I947" s="17"/>
      <c r="J947" s="15"/>
      <c r="K947" s="15"/>
      <c r="L947" s="15"/>
      <c r="M947" s="3">
        <f t="shared" si="78"/>
        <v>0</v>
      </c>
      <c r="N947" s="3">
        <f t="shared" si="80"/>
        <v>0</v>
      </c>
      <c r="O947" s="11" t="str">
        <f t="shared" si="79"/>
        <v xml:space="preserve"> </v>
      </c>
      <c r="P947" s="3">
        <f t="shared" si="81"/>
        <v>0</v>
      </c>
      <c r="W947" s="34"/>
    </row>
    <row r="948" spans="1:23" x14ac:dyDescent="0.25">
      <c r="A948" s="13"/>
      <c r="B948" s="14"/>
      <c r="C948" s="15"/>
      <c r="D948" s="15"/>
      <c r="E948" s="16"/>
      <c r="F948" s="16"/>
      <c r="G948" s="15"/>
      <c r="H948" s="14"/>
      <c r="I948" s="17"/>
      <c r="J948" s="15"/>
      <c r="K948" s="15"/>
      <c r="L948" s="15"/>
      <c r="M948" s="3">
        <f t="shared" si="78"/>
        <v>0</v>
      </c>
      <c r="N948" s="3">
        <f t="shared" si="80"/>
        <v>0</v>
      </c>
      <c r="O948" s="11" t="str">
        <f t="shared" si="79"/>
        <v xml:space="preserve"> </v>
      </c>
      <c r="P948" s="3">
        <f t="shared" si="81"/>
        <v>0</v>
      </c>
      <c r="W948" s="34"/>
    </row>
    <row r="949" spans="1:23" x14ac:dyDescent="0.25">
      <c r="A949" s="13"/>
      <c r="B949" s="14"/>
      <c r="C949" s="15"/>
      <c r="D949" s="15"/>
      <c r="E949" s="16"/>
      <c r="F949" s="16"/>
      <c r="G949" s="15"/>
      <c r="H949" s="14"/>
      <c r="I949" s="17"/>
      <c r="J949" s="15"/>
      <c r="K949" s="15"/>
      <c r="L949" s="15"/>
      <c r="M949" s="3">
        <f t="shared" si="78"/>
        <v>0</v>
      </c>
      <c r="N949" s="3">
        <f t="shared" si="80"/>
        <v>0</v>
      </c>
      <c r="O949" s="11" t="str">
        <f t="shared" si="79"/>
        <v xml:space="preserve"> </v>
      </c>
      <c r="P949" s="3">
        <f t="shared" si="81"/>
        <v>0</v>
      </c>
      <c r="W949" s="34"/>
    </row>
    <row r="950" spans="1:23" x14ac:dyDescent="0.25">
      <c r="A950" s="13"/>
      <c r="B950" s="14"/>
      <c r="C950" s="15"/>
      <c r="D950" s="15"/>
      <c r="E950" s="16"/>
      <c r="F950" s="16"/>
      <c r="G950" s="15"/>
      <c r="H950" s="14"/>
      <c r="I950" s="17"/>
      <c r="J950" s="15"/>
      <c r="K950" s="15"/>
      <c r="L950" s="15"/>
      <c r="M950" s="3">
        <f t="shared" si="78"/>
        <v>0</v>
      </c>
      <c r="N950" s="3">
        <f t="shared" si="80"/>
        <v>0</v>
      </c>
      <c r="O950" s="11" t="str">
        <f t="shared" si="79"/>
        <v xml:space="preserve"> </v>
      </c>
      <c r="P950" s="3">
        <f t="shared" si="81"/>
        <v>0</v>
      </c>
      <c r="W950" s="34"/>
    </row>
    <row r="951" spans="1:23" x14ac:dyDescent="0.25">
      <c r="A951" s="13"/>
      <c r="B951" s="14"/>
      <c r="C951" s="15"/>
      <c r="D951" s="15"/>
      <c r="E951" s="16"/>
      <c r="F951" s="16"/>
      <c r="G951" s="15"/>
      <c r="H951" s="14"/>
      <c r="I951" s="17"/>
      <c r="J951" s="15"/>
      <c r="K951" s="15"/>
      <c r="L951" s="15"/>
      <c r="M951" s="3">
        <f t="shared" si="78"/>
        <v>0</v>
      </c>
      <c r="N951" s="3">
        <f t="shared" si="80"/>
        <v>0</v>
      </c>
      <c r="O951" s="11" t="str">
        <f t="shared" si="79"/>
        <v xml:space="preserve"> </v>
      </c>
      <c r="P951" s="3">
        <f t="shared" si="81"/>
        <v>0</v>
      </c>
      <c r="W951" s="34"/>
    </row>
    <row r="952" spans="1:23" x14ac:dyDescent="0.25">
      <c r="A952" s="13"/>
      <c r="B952" s="14"/>
      <c r="C952" s="15"/>
      <c r="D952" s="15"/>
      <c r="E952" s="16"/>
      <c r="F952" s="16"/>
      <c r="G952" s="15"/>
      <c r="H952" s="14"/>
      <c r="I952" s="17"/>
      <c r="J952" s="15"/>
      <c r="K952" s="15"/>
      <c r="L952" s="15"/>
      <c r="M952" s="3">
        <f t="shared" si="78"/>
        <v>0</v>
      </c>
      <c r="N952" s="3">
        <f t="shared" si="80"/>
        <v>0</v>
      </c>
      <c r="O952" s="11" t="str">
        <f t="shared" si="79"/>
        <v xml:space="preserve"> </v>
      </c>
      <c r="P952" s="3">
        <f t="shared" si="81"/>
        <v>0</v>
      </c>
      <c r="W952" s="34"/>
    </row>
    <row r="953" spans="1:23" x14ac:dyDescent="0.25">
      <c r="A953" s="13"/>
      <c r="B953" s="14"/>
      <c r="C953" s="15"/>
      <c r="D953" s="15"/>
      <c r="E953" s="16"/>
      <c r="F953" s="16"/>
      <c r="G953" s="15"/>
      <c r="H953" s="14"/>
      <c r="I953" s="17"/>
      <c r="J953" s="15"/>
      <c r="K953" s="15"/>
      <c r="L953" s="15"/>
      <c r="M953" s="3">
        <f t="shared" si="78"/>
        <v>0</v>
      </c>
      <c r="N953" s="3">
        <f t="shared" si="80"/>
        <v>0</v>
      </c>
      <c r="O953" s="11" t="str">
        <f t="shared" si="79"/>
        <v xml:space="preserve"> </v>
      </c>
      <c r="P953" s="3">
        <f t="shared" si="81"/>
        <v>0</v>
      </c>
      <c r="W953" s="34"/>
    </row>
    <row r="954" spans="1:23" x14ac:dyDescent="0.25">
      <c r="A954" s="13"/>
      <c r="B954" s="14"/>
      <c r="C954" s="15"/>
      <c r="D954" s="15"/>
      <c r="E954" s="16"/>
      <c r="F954" s="16"/>
      <c r="G954" s="15"/>
      <c r="H954" s="14"/>
      <c r="I954" s="17"/>
      <c r="J954" s="15"/>
      <c r="K954" s="15"/>
      <c r="L954" s="15"/>
      <c r="M954" s="3">
        <f t="shared" si="78"/>
        <v>0</v>
      </c>
      <c r="N954" s="3">
        <f t="shared" si="80"/>
        <v>0</v>
      </c>
      <c r="O954" s="11" t="str">
        <f t="shared" si="79"/>
        <v xml:space="preserve"> </v>
      </c>
      <c r="P954" s="3">
        <f t="shared" si="81"/>
        <v>0</v>
      </c>
      <c r="W954" s="34"/>
    </row>
    <row r="955" spans="1:23" x14ac:dyDescent="0.25">
      <c r="A955" s="13"/>
      <c r="B955" s="14"/>
      <c r="C955" s="15"/>
      <c r="D955" s="15"/>
      <c r="E955" s="16"/>
      <c r="F955" s="16"/>
      <c r="G955" s="15"/>
      <c r="H955" s="14"/>
      <c r="I955" s="17"/>
      <c r="J955" s="15"/>
      <c r="K955" s="15"/>
      <c r="L955" s="15"/>
      <c r="M955" s="3">
        <f t="shared" si="78"/>
        <v>0</v>
      </c>
      <c r="N955" s="3">
        <f t="shared" si="80"/>
        <v>0</v>
      </c>
      <c r="O955" s="11" t="str">
        <f t="shared" si="79"/>
        <v xml:space="preserve"> </v>
      </c>
      <c r="P955" s="3">
        <f t="shared" si="81"/>
        <v>0</v>
      </c>
      <c r="W955" s="34"/>
    </row>
    <row r="956" spans="1:23" x14ac:dyDescent="0.25">
      <c r="A956" s="13"/>
      <c r="B956" s="14"/>
      <c r="C956" s="15"/>
      <c r="D956" s="15"/>
      <c r="E956" s="16"/>
      <c r="F956" s="16"/>
      <c r="G956" s="15"/>
      <c r="H956" s="14"/>
      <c r="I956" s="17"/>
      <c r="J956" s="15"/>
      <c r="K956" s="15"/>
      <c r="L956" s="15"/>
      <c r="M956" s="3">
        <f t="shared" si="78"/>
        <v>0</v>
      </c>
      <c r="N956" s="3">
        <f t="shared" si="80"/>
        <v>0</v>
      </c>
      <c r="O956" s="11" t="str">
        <f t="shared" si="79"/>
        <v xml:space="preserve"> </v>
      </c>
      <c r="P956" s="3">
        <f t="shared" si="81"/>
        <v>0</v>
      </c>
      <c r="W956" s="34"/>
    </row>
    <row r="957" spans="1:23" x14ac:dyDescent="0.25">
      <c r="A957" s="13"/>
      <c r="B957" s="14"/>
      <c r="C957" s="15"/>
      <c r="D957" s="15"/>
      <c r="E957" s="16"/>
      <c r="F957" s="16"/>
      <c r="G957" s="15"/>
      <c r="H957" s="14"/>
      <c r="I957" s="17"/>
      <c r="J957" s="15"/>
      <c r="K957" s="15"/>
      <c r="L957" s="15"/>
      <c r="M957" s="3">
        <f t="shared" si="78"/>
        <v>0</v>
      </c>
      <c r="N957" s="3">
        <f t="shared" si="80"/>
        <v>0</v>
      </c>
      <c r="O957" s="11" t="str">
        <f t="shared" si="79"/>
        <v xml:space="preserve"> </v>
      </c>
      <c r="P957" s="3">
        <f t="shared" si="81"/>
        <v>0</v>
      </c>
      <c r="W957" s="34"/>
    </row>
    <row r="958" spans="1:23" x14ac:dyDescent="0.25">
      <c r="A958" s="13"/>
      <c r="B958" s="14"/>
      <c r="C958" s="15"/>
      <c r="D958" s="15"/>
      <c r="E958" s="16"/>
      <c r="F958" s="16"/>
      <c r="G958" s="15"/>
      <c r="H958" s="14"/>
      <c r="I958" s="17"/>
      <c r="J958" s="15"/>
      <c r="K958" s="15"/>
      <c r="L958" s="15"/>
      <c r="M958" s="3">
        <f t="shared" si="78"/>
        <v>0</v>
      </c>
      <c r="N958" s="3">
        <f t="shared" si="80"/>
        <v>0</v>
      </c>
      <c r="O958" s="11" t="str">
        <f t="shared" si="79"/>
        <v xml:space="preserve"> </v>
      </c>
      <c r="P958" s="3">
        <f t="shared" si="81"/>
        <v>0</v>
      </c>
      <c r="W958" s="34"/>
    </row>
    <row r="959" spans="1:23" x14ac:dyDescent="0.25">
      <c r="A959" s="13"/>
      <c r="B959" s="14"/>
      <c r="C959" s="15"/>
      <c r="D959" s="15"/>
      <c r="E959" s="16"/>
      <c r="F959" s="16"/>
      <c r="G959" s="15"/>
      <c r="H959" s="14"/>
      <c r="I959" s="17"/>
      <c r="J959" s="15"/>
      <c r="K959" s="15"/>
      <c r="L959" s="15"/>
      <c r="M959" s="3">
        <f t="shared" si="78"/>
        <v>0</v>
      </c>
      <c r="N959" s="3">
        <f t="shared" si="80"/>
        <v>0</v>
      </c>
      <c r="O959" s="11" t="str">
        <f t="shared" si="79"/>
        <v xml:space="preserve"> </v>
      </c>
      <c r="P959" s="3">
        <f t="shared" si="81"/>
        <v>0</v>
      </c>
      <c r="W959" s="34"/>
    </row>
    <row r="960" spans="1:23" x14ac:dyDescent="0.25">
      <c r="A960" s="13"/>
      <c r="B960" s="14"/>
      <c r="C960" s="15"/>
      <c r="D960" s="15"/>
      <c r="E960" s="16"/>
      <c r="F960" s="16"/>
      <c r="G960" s="15"/>
      <c r="H960" s="14"/>
      <c r="I960" s="17"/>
      <c r="J960" s="15"/>
      <c r="K960" s="15"/>
      <c r="L960" s="15"/>
      <c r="M960" s="3">
        <f t="shared" si="78"/>
        <v>0</v>
      </c>
      <c r="N960" s="3">
        <f t="shared" si="80"/>
        <v>0</v>
      </c>
      <c r="O960" s="11" t="str">
        <f t="shared" si="79"/>
        <v xml:space="preserve"> </v>
      </c>
      <c r="P960" s="3">
        <f t="shared" si="81"/>
        <v>0</v>
      </c>
      <c r="W960" s="34"/>
    </row>
    <row r="961" spans="1:23" x14ac:dyDescent="0.25">
      <c r="A961" s="13"/>
      <c r="B961" s="14"/>
      <c r="C961" s="15"/>
      <c r="D961" s="15"/>
      <c r="E961" s="16"/>
      <c r="F961" s="16"/>
      <c r="G961" s="15"/>
      <c r="H961" s="14"/>
      <c r="I961" s="17"/>
      <c r="J961" s="15"/>
      <c r="K961" s="15"/>
      <c r="L961" s="15"/>
      <c r="M961" s="3">
        <f t="shared" si="78"/>
        <v>0</v>
      </c>
      <c r="N961" s="3">
        <f t="shared" si="80"/>
        <v>0</v>
      </c>
      <c r="O961" s="11" t="str">
        <f t="shared" si="79"/>
        <v xml:space="preserve"> </v>
      </c>
      <c r="P961" s="3">
        <f t="shared" si="81"/>
        <v>0</v>
      </c>
      <c r="W961" s="34"/>
    </row>
    <row r="962" spans="1:23" x14ac:dyDescent="0.25">
      <c r="A962" s="13"/>
      <c r="B962" s="14"/>
      <c r="C962" s="15"/>
      <c r="D962" s="15"/>
      <c r="E962" s="16"/>
      <c r="F962" s="16"/>
      <c r="G962" s="15"/>
      <c r="H962" s="14"/>
      <c r="I962" s="17"/>
      <c r="J962" s="15"/>
      <c r="K962" s="15"/>
      <c r="L962" s="15"/>
      <c r="M962" s="3">
        <f t="shared" ref="M962:M996" si="82">IF(ISNA(VLOOKUP(C962&amp;G962,$V$3:$W$92,2,FALSE)),0,VLOOKUP(C962&amp;G962,$V$3:$W$92,2,FALSE))</f>
        <v>0</v>
      </c>
      <c r="N962" s="3">
        <f t="shared" si="80"/>
        <v>0</v>
      </c>
      <c r="O962" s="11" t="str">
        <f t="shared" ref="O962:O996" si="83">E962&amp;" "&amp;F962</f>
        <v xml:space="preserve"> </v>
      </c>
      <c r="P962" s="3">
        <f t="shared" si="81"/>
        <v>0</v>
      </c>
      <c r="W962" s="34"/>
    </row>
    <row r="963" spans="1:23" x14ac:dyDescent="0.25">
      <c r="A963" s="13"/>
      <c r="B963" s="14"/>
      <c r="C963" s="15"/>
      <c r="D963" s="15"/>
      <c r="E963" s="16"/>
      <c r="F963" s="16"/>
      <c r="G963" s="15"/>
      <c r="H963" s="14"/>
      <c r="I963" s="17"/>
      <c r="J963" s="15"/>
      <c r="K963" s="15"/>
      <c r="L963" s="15"/>
      <c r="M963" s="3">
        <f t="shared" si="82"/>
        <v>0</v>
      </c>
      <c r="N963" s="3">
        <f t="shared" ref="N963:N996" si="84">IF(D963="d",SUM(J963*2,K963),J963)</f>
        <v>0</v>
      </c>
      <c r="O963" s="11" t="str">
        <f t="shared" si="83"/>
        <v xml:space="preserve"> </v>
      </c>
      <c r="P963" s="3">
        <f t="shared" ref="P963:P996" si="85">SUM(M963,N963)</f>
        <v>0</v>
      </c>
      <c r="W963" s="34"/>
    </row>
    <row r="964" spans="1:23" x14ac:dyDescent="0.25">
      <c r="A964" s="13"/>
      <c r="B964" s="14"/>
      <c r="C964" s="15"/>
      <c r="D964" s="15"/>
      <c r="E964" s="16"/>
      <c r="F964" s="16"/>
      <c r="G964" s="15"/>
      <c r="H964" s="14"/>
      <c r="I964" s="17"/>
      <c r="J964" s="15"/>
      <c r="K964" s="15"/>
      <c r="L964" s="15"/>
      <c r="M964" s="3">
        <f t="shared" si="82"/>
        <v>0</v>
      </c>
      <c r="N964" s="3">
        <f t="shared" si="84"/>
        <v>0</v>
      </c>
      <c r="O964" s="11" t="str">
        <f t="shared" si="83"/>
        <v xml:space="preserve"> </v>
      </c>
      <c r="P964" s="3">
        <f t="shared" si="85"/>
        <v>0</v>
      </c>
      <c r="W964" s="34"/>
    </row>
    <row r="965" spans="1:23" x14ac:dyDescent="0.25">
      <c r="A965" s="13"/>
      <c r="B965" s="14"/>
      <c r="C965" s="15"/>
      <c r="D965" s="15"/>
      <c r="E965" s="16"/>
      <c r="F965" s="16"/>
      <c r="G965" s="15"/>
      <c r="H965" s="14"/>
      <c r="I965" s="17"/>
      <c r="J965" s="15"/>
      <c r="K965" s="15"/>
      <c r="L965" s="15"/>
      <c r="M965" s="3">
        <f t="shared" si="82"/>
        <v>0</v>
      </c>
      <c r="N965" s="3">
        <f t="shared" si="84"/>
        <v>0</v>
      </c>
      <c r="O965" s="11" t="str">
        <f t="shared" si="83"/>
        <v xml:space="preserve"> </v>
      </c>
      <c r="P965" s="3">
        <f t="shared" si="85"/>
        <v>0</v>
      </c>
      <c r="W965" s="34"/>
    </row>
    <row r="966" spans="1:23" x14ac:dyDescent="0.25">
      <c r="A966" s="13"/>
      <c r="B966" s="14"/>
      <c r="C966" s="15"/>
      <c r="D966" s="15"/>
      <c r="E966" s="16"/>
      <c r="F966" s="16"/>
      <c r="G966" s="15"/>
      <c r="H966" s="14"/>
      <c r="I966" s="17"/>
      <c r="J966" s="15"/>
      <c r="K966" s="15"/>
      <c r="L966" s="15"/>
      <c r="M966" s="3">
        <f t="shared" si="82"/>
        <v>0</v>
      </c>
      <c r="N966" s="3">
        <f t="shared" si="84"/>
        <v>0</v>
      </c>
      <c r="O966" s="11" t="str">
        <f t="shared" si="83"/>
        <v xml:space="preserve"> </v>
      </c>
      <c r="P966" s="3">
        <f t="shared" si="85"/>
        <v>0</v>
      </c>
      <c r="W966" s="34"/>
    </row>
    <row r="967" spans="1:23" x14ac:dyDescent="0.25">
      <c r="A967" s="13"/>
      <c r="B967" s="14"/>
      <c r="C967" s="15"/>
      <c r="D967" s="15"/>
      <c r="E967" s="16"/>
      <c r="F967" s="16"/>
      <c r="G967" s="15"/>
      <c r="H967" s="14"/>
      <c r="I967" s="17"/>
      <c r="J967" s="15"/>
      <c r="K967" s="15"/>
      <c r="L967" s="15"/>
      <c r="M967" s="3">
        <f t="shared" si="82"/>
        <v>0</v>
      </c>
      <c r="N967" s="3">
        <f t="shared" si="84"/>
        <v>0</v>
      </c>
      <c r="O967" s="11" t="str">
        <f t="shared" si="83"/>
        <v xml:space="preserve"> </v>
      </c>
      <c r="P967" s="3">
        <f t="shared" si="85"/>
        <v>0</v>
      </c>
      <c r="W967" s="34"/>
    </row>
    <row r="968" spans="1:23" x14ac:dyDescent="0.25">
      <c r="A968" s="13"/>
      <c r="B968" s="14"/>
      <c r="C968" s="15"/>
      <c r="D968" s="15"/>
      <c r="E968" s="16"/>
      <c r="F968" s="16"/>
      <c r="G968" s="15"/>
      <c r="H968" s="14"/>
      <c r="I968" s="17"/>
      <c r="J968" s="15"/>
      <c r="K968" s="15"/>
      <c r="L968" s="15"/>
      <c r="M968" s="3">
        <f t="shared" si="82"/>
        <v>0</v>
      </c>
      <c r="N968" s="3">
        <f t="shared" si="84"/>
        <v>0</v>
      </c>
      <c r="O968" s="11" t="str">
        <f t="shared" si="83"/>
        <v xml:space="preserve"> </v>
      </c>
      <c r="P968" s="3">
        <f t="shared" si="85"/>
        <v>0</v>
      </c>
      <c r="W968" s="34"/>
    </row>
    <row r="969" spans="1:23" x14ac:dyDescent="0.25">
      <c r="A969" s="13"/>
      <c r="B969" s="14"/>
      <c r="C969" s="15"/>
      <c r="D969" s="15"/>
      <c r="E969" s="16"/>
      <c r="F969" s="16"/>
      <c r="G969" s="15"/>
      <c r="H969" s="14"/>
      <c r="I969" s="17"/>
      <c r="J969" s="15"/>
      <c r="K969" s="15"/>
      <c r="L969" s="15"/>
      <c r="M969" s="3">
        <f t="shared" si="82"/>
        <v>0</v>
      </c>
      <c r="N969" s="3">
        <f t="shared" si="84"/>
        <v>0</v>
      </c>
      <c r="O969" s="11" t="str">
        <f t="shared" si="83"/>
        <v xml:space="preserve"> </v>
      </c>
      <c r="P969" s="3">
        <f t="shared" si="85"/>
        <v>0</v>
      </c>
      <c r="W969" s="34"/>
    </row>
    <row r="970" spans="1:23" x14ac:dyDescent="0.25">
      <c r="A970" s="13"/>
      <c r="B970" s="14"/>
      <c r="C970" s="15"/>
      <c r="D970" s="15"/>
      <c r="E970" s="16"/>
      <c r="F970" s="16"/>
      <c r="G970" s="15"/>
      <c r="H970" s="14"/>
      <c r="I970" s="17"/>
      <c r="J970" s="15"/>
      <c r="K970" s="15"/>
      <c r="L970" s="15"/>
      <c r="M970" s="3">
        <f t="shared" si="82"/>
        <v>0</v>
      </c>
      <c r="N970" s="3">
        <f t="shared" si="84"/>
        <v>0</v>
      </c>
      <c r="O970" s="11" t="str">
        <f t="shared" si="83"/>
        <v xml:space="preserve"> </v>
      </c>
      <c r="P970" s="3">
        <f t="shared" si="85"/>
        <v>0</v>
      </c>
      <c r="W970" s="34"/>
    </row>
    <row r="971" spans="1:23" x14ac:dyDescent="0.25">
      <c r="A971" s="13"/>
      <c r="B971" s="14"/>
      <c r="C971" s="15"/>
      <c r="D971" s="15"/>
      <c r="E971" s="16"/>
      <c r="F971" s="16"/>
      <c r="G971" s="15"/>
      <c r="H971" s="14"/>
      <c r="I971" s="17"/>
      <c r="J971" s="15"/>
      <c r="K971" s="15"/>
      <c r="L971" s="15"/>
      <c r="M971" s="3">
        <f t="shared" si="82"/>
        <v>0</v>
      </c>
      <c r="N971" s="3">
        <f t="shared" si="84"/>
        <v>0</v>
      </c>
      <c r="O971" s="11" t="str">
        <f t="shared" si="83"/>
        <v xml:space="preserve"> </v>
      </c>
      <c r="P971" s="3">
        <f t="shared" si="85"/>
        <v>0</v>
      </c>
      <c r="W971" s="34"/>
    </row>
    <row r="972" spans="1:23" x14ac:dyDescent="0.25">
      <c r="A972" s="13"/>
      <c r="B972" s="14"/>
      <c r="C972" s="15"/>
      <c r="D972" s="15"/>
      <c r="E972" s="16"/>
      <c r="F972" s="16"/>
      <c r="G972" s="15"/>
      <c r="H972" s="14"/>
      <c r="I972" s="17"/>
      <c r="J972" s="15"/>
      <c r="K972" s="15"/>
      <c r="L972" s="15"/>
      <c r="M972" s="3">
        <f t="shared" si="82"/>
        <v>0</v>
      </c>
      <c r="N972" s="3">
        <f t="shared" si="84"/>
        <v>0</v>
      </c>
      <c r="O972" s="11" t="str">
        <f t="shared" si="83"/>
        <v xml:space="preserve"> </v>
      </c>
      <c r="P972" s="3">
        <f t="shared" si="85"/>
        <v>0</v>
      </c>
      <c r="W972" s="34"/>
    </row>
    <row r="973" spans="1:23" x14ac:dyDescent="0.25">
      <c r="A973" s="13"/>
      <c r="B973" s="14"/>
      <c r="C973" s="15"/>
      <c r="D973" s="15"/>
      <c r="E973" s="16"/>
      <c r="F973" s="16"/>
      <c r="G973" s="15"/>
      <c r="H973" s="14"/>
      <c r="I973" s="17"/>
      <c r="J973" s="15"/>
      <c r="K973" s="15"/>
      <c r="L973" s="15"/>
      <c r="M973" s="3">
        <f t="shared" si="82"/>
        <v>0</v>
      </c>
      <c r="N973" s="3">
        <f t="shared" si="84"/>
        <v>0</v>
      </c>
      <c r="O973" s="11" t="str">
        <f t="shared" si="83"/>
        <v xml:space="preserve"> </v>
      </c>
      <c r="P973" s="3">
        <f t="shared" si="85"/>
        <v>0</v>
      </c>
      <c r="W973" s="34"/>
    </row>
    <row r="974" spans="1:23" x14ac:dyDescent="0.25">
      <c r="A974" s="13"/>
      <c r="B974" s="14"/>
      <c r="C974" s="15"/>
      <c r="D974" s="15"/>
      <c r="E974" s="16"/>
      <c r="F974" s="16"/>
      <c r="G974" s="15"/>
      <c r="H974" s="14"/>
      <c r="I974" s="17"/>
      <c r="J974" s="15"/>
      <c r="K974" s="15"/>
      <c r="L974" s="15"/>
      <c r="M974" s="3">
        <f t="shared" si="82"/>
        <v>0</v>
      </c>
      <c r="N974" s="3">
        <f t="shared" si="84"/>
        <v>0</v>
      </c>
      <c r="O974" s="11" t="str">
        <f t="shared" si="83"/>
        <v xml:space="preserve"> </v>
      </c>
      <c r="P974" s="3">
        <f t="shared" si="85"/>
        <v>0</v>
      </c>
      <c r="W974" s="34"/>
    </row>
    <row r="975" spans="1:23" x14ac:dyDescent="0.25">
      <c r="A975" s="13"/>
      <c r="B975" s="14"/>
      <c r="C975" s="15"/>
      <c r="D975" s="15"/>
      <c r="E975" s="16"/>
      <c r="F975" s="16"/>
      <c r="G975" s="15"/>
      <c r="H975" s="14"/>
      <c r="I975" s="17"/>
      <c r="J975" s="15"/>
      <c r="K975" s="15"/>
      <c r="L975" s="15"/>
      <c r="M975" s="3">
        <f t="shared" si="82"/>
        <v>0</v>
      </c>
      <c r="N975" s="3">
        <f t="shared" si="84"/>
        <v>0</v>
      </c>
      <c r="O975" s="11" t="str">
        <f t="shared" si="83"/>
        <v xml:space="preserve"> </v>
      </c>
      <c r="P975" s="3">
        <f t="shared" si="85"/>
        <v>0</v>
      </c>
      <c r="W975" s="34"/>
    </row>
    <row r="976" spans="1:23" x14ac:dyDescent="0.25">
      <c r="A976" s="13"/>
      <c r="B976" s="14"/>
      <c r="C976" s="15"/>
      <c r="D976" s="15"/>
      <c r="E976" s="16"/>
      <c r="F976" s="16"/>
      <c r="G976" s="15"/>
      <c r="H976" s="14"/>
      <c r="I976" s="17"/>
      <c r="J976" s="15"/>
      <c r="K976" s="15"/>
      <c r="L976" s="15"/>
      <c r="M976" s="3">
        <f t="shared" si="82"/>
        <v>0</v>
      </c>
      <c r="N976" s="3">
        <f t="shared" si="84"/>
        <v>0</v>
      </c>
      <c r="O976" s="11" t="str">
        <f t="shared" si="83"/>
        <v xml:space="preserve"> </v>
      </c>
      <c r="P976" s="3">
        <f t="shared" si="85"/>
        <v>0</v>
      </c>
      <c r="W976" s="34"/>
    </row>
    <row r="977" spans="1:23" x14ac:dyDescent="0.25">
      <c r="A977" s="13"/>
      <c r="B977" s="14"/>
      <c r="C977" s="15"/>
      <c r="D977" s="15"/>
      <c r="E977" s="16"/>
      <c r="F977" s="16"/>
      <c r="G977" s="15"/>
      <c r="H977" s="14"/>
      <c r="I977" s="17"/>
      <c r="J977" s="15"/>
      <c r="K977" s="15"/>
      <c r="L977" s="15"/>
      <c r="M977" s="3">
        <f t="shared" si="82"/>
        <v>0</v>
      </c>
      <c r="N977" s="3">
        <f t="shared" si="84"/>
        <v>0</v>
      </c>
      <c r="O977" s="11" t="str">
        <f t="shared" si="83"/>
        <v xml:space="preserve"> </v>
      </c>
      <c r="P977" s="3">
        <f t="shared" si="85"/>
        <v>0</v>
      </c>
      <c r="W977" s="34"/>
    </row>
    <row r="978" spans="1:23" x14ac:dyDescent="0.25">
      <c r="A978" s="13"/>
      <c r="B978" s="14"/>
      <c r="C978" s="15"/>
      <c r="D978" s="15"/>
      <c r="E978" s="16"/>
      <c r="F978" s="16"/>
      <c r="G978" s="15"/>
      <c r="H978" s="14"/>
      <c r="I978" s="17"/>
      <c r="J978" s="15"/>
      <c r="K978" s="15"/>
      <c r="L978" s="15"/>
      <c r="M978" s="3">
        <f t="shared" si="82"/>
        <v>0</v>
      </c>
      <c r="N978" s="3">
        <f t="shared" si="84"/>
        <v>0</v>
      </c>
      <c r="O978" s="11" t="str">
        <f t="shared" si="83"/>
        <v xml:space="preserve"> </v>
      </c>
      <c r="P978" s="3">
        <f t="shared" si="85"/>
        <v>0</v>
      </c>
      <c r="W978" s="34"/>
    </row>
    <row r="979" spans="1:23" x14ac:dyDescent="0.25">
      <c r="A979" s="13"/>
      <c r="B979" s="14"/>
      <c r="C979" s="15"/>
      <c r="D979" s="15"/>
      <c r="E979" s="16"/>
      <c r="F979" s="16"/>
      <c r="G979" s="15"/>
      <c r="H979" s="14"/>
      <c r="I979" s="17"/>
      <c r="J979" s="15"/>
      <c r="K979" s="15"/>
      <c r="L979" s="15"/>
      <c r="M979" s="3">
        <f t="shared" si="82"/>
        <v>0</v>
      </c>
      <c r="N979" s="3">
        <f t="shared" si="84"/>
        <v>0</v>
      </c>
      <c r="O979" s="11" t="str">
        <f t="shared" si="83"/>
        <v xml:space="preserve"> </v>
      </c>
      <c r="P979" s="3">
        <f t="shared" si="85"/>
        <v>0</v>
      </c>
      <c r="W979" s="34"/>
    </row>
    <row r="980" spans="1:23" x14ac:dyDescent="0.25">
      <c r="A980" s="13"/>
      <c r="B980" s="14"/>
      <c r="C980" s="15"/>
      <c r="D980" s="15"/>
      <c r="E980" s="16"/>
      <c r="F980" s="16"/>
      <c r="G980" s="15"/>
      <c r="H980" s="14"/>
      <c r="I980" s="17"/>
      <c r="J980" s="15"/>
      <c r="K980" s="15"/>
      <c r="L980" s="15"/>
      <c r="M980" s="3">
        <f t="shared" si="82"/>
        <v>0</v>
      </c>
      <c r="N980" s="3">
        <f t="shared" si="84"/>
        <v>0</v>
      </c>
      <c r="O980" s="11" t="str">
        <f t="shared" si="83"/>
        <v xml:space="preserve"> </v>
      </c>
      <c r="P980" s="3">
        <f t="shared" si="85"/>
        <v>0</v>
      </c>
      <c r="W980" s="34"/>
    </row>
    <row r="981" spans="1:23" x14ac:dyDescent="0.25">
      <c r="A981" s="13"/>
      <c r="B981" s="14"/>
      <c r="C981" s="15"/>
      <c r="D981" s="15"/>
      <c r="E981" s="16"/>
      <c r="F981" s="16"/>
      <c r="G981" s="15"/>
      <c r="H981" s="14"/>
      <c r="I981" s="17"/>
      <c r="J981" s="15"/>
      <c r="K981" s="15"/>
      <c r="L981" s="15"/>
      <c r="M981" s="3">
        <f t="shared" si="82"/>
        <v>0</v>
      </c>
      <c r="N981" s="3">
        <f t="shared" si="84"/>
        <v>0</v>
      </c>
      <c r="O981" s="11" t="str">
        <f t="shared" si="83"/>
        <v xml:space="preserve"> </v>
      </c>
      <c r="P981" s="3">
        <f t="shared" si="85"/>
        <v>0</v>
      </c>
      <c r="W981" s="34"/>
    </row>
    <row r="982" spans="1:23" x14ac:dyDescent="0.25">
      <c r="A982" s="13"/>
      <c r="B982" s="14"/>
      <c r="C982" s="15"/>
      <c r="D982" s="15"/>
      <c r="E982" s="16"/>
      <c r="F982" s="16"/>
      <c r="G982" s="15"/>
      <c r="H982" s="14"/>
      <c r="I982" s="17"/>
      <c r="J982" s="15"/>
      <c r="K982" s="15"/>
      <c r="L982" s="15"/>
      <c r="M982" s="3">
        <f t="shared" si="82"/>
        <v>0</v>
      </c>
      <c r="N982" s="3">
        <f t="shared" si="84"/>
        <v>0</v>
      </c>
      <c r="O982" s="11" t="str">
        <f t="shared" si="83"/>
        <v xml:space="preserve"> </v>
      </c>
      <c r="P982" s="3">
        <f t="shared" si="85"/>
        <v>0</v>
      </c>
      <c r="W982" s="34"/>
    </row>
    <row r="983" spans="1:23" x14ac:dyDescent="0.25">
      <c r="A983" s="13"/>
      <c r="B983" s="14"/>
      <c r="C983" s="15"/>
      <c r="D983" s="15"/>
      <c r="E983" s="16"/>
      <c r="F983" s="16"/>
      <c r="G983" s="15"/>
      <c r="H983" s="14"/>
      <c r="I983" s="17"/>
      <c r="J983" s="15"/>
      <c r="K983" s="15"/>
      <c r="L983" s="15"/>
      <c r="M983" s="3">
        <f t="shared" si="82"/>
        <v>0</v>
      </c>
      <c r="N983" s="3">
        <f t="shared" si="84"/>
        <v>0</v>
      </c>
      <c r="O983" s="11" t="str">
        <f t="shared" si="83"/>
        <v xml:space="preserve"> </v>
      </c>
      <c r="P983" s="3">
        <f t="shared" si="85"/>
        <v>0</v>
      </c>
      <c r="W983" s="34"/>
    </row>
    <row r="984" spans="1:23" x14ac:dyDescent="0.25">
      <c r="A984" s="13"/>
      <c r="B984" s="14"/>
      <c r="C984" s="15"/>
      <c r="D984" s="15"/>
      <c r="E984" s="16"/>
      <c r="F984" s="16"/>
      <c r="G984" s="15"/>
      <c r="H984" s="14" t="s">
        <v>12</v>
      </c>
      <c r="I984" s="17"/>
      <c r="J984" s="15"/>
      <c r="K984" s="15"/>
      <c r="L984" s="15"/>
      <c r="M984" s="3">
        <f t="shared" si="82"/>
        <v>0</v>
      </c>
      <c r="N984" s="3">
        <f t="shared" si="84"/>
        <v>0</v>
      </c>
      <c r="O984" s="11" t="str">
        <f t="shared" si="83"/>
        <v xml:space="preserve"> </v>
      </c>
      <c r="P984" s="3">
        <f t="shared" si="85"/>
        <v>0</v>
      </c>
      <c r="W984" s="34"/>
    </row>
    <row r="985" spans="1:23" x14ac:dyDescent="0.25">
      <c r="A985" s="13"/>
      <c r="B985" s="14"/>
      <c r="C985" s="15"/>
      <c r="D985" s="15"/>
      <c r="E985" s="16"/>
      <c r="F985" s="16"/>
      <c r="G985" s="15"/>
      <c r="H985" s="14" t="s">
        <v>83</v>
      </c>
      <c r="I985" s="17"/>
      <c r="J985" s="15"/>
      <c r="K985" s="15"/>
      <c r="L985" s="15"/>
      <c r="M985" s="3">
        <f t="shared" si="82"/>
        <v>0</v>
      </c>
      <c r="N985" s="3">
        <f t="shared" si="84"/>
        <v>0</v>
      </c>
      <c r="O985" s="11" t="str">
        <f t="shared" si="83"/>
        <v xml:space="preserve"> </v>
      </c>
      <c r="P985" s="3">
        <f t="shared" si="85"/>
        <v>0</v>
      </c>
      <c r="W985" s="34"/>
    </row>
    <row r="986" spans="1:23" x14ac:dyDescent="0.25">
      <c r="A986" s="13"/>
      <c r="B986" s="14"/>
      <c r="C986" s="15"/>
      <c r="D986" s="15"/>
      <c r="E986" s="16"/>
      <c r="F986" s="16"/>
      <c r="G986" s="15"/>
      <c r="H986" s="14" t="s">
        <v>14</v>
      </c>
      <c r="I986" s="17"/>
      <c r="J986" s="15"/>
      <c r="K986" s="15"/>
      <c r="L986" s="15"/>
      <c r="M986" s="3">
        <f t="shared" si="82"/>
        <v>0</v>
      </c>
      <c r="N986" s="3">
        <f t="shared" si="84"/>
        <v>0</v>
      </c>
      <c r="O986" s="11" t="str">
        <f t="shared" si="83"/>
        <v xml:space="preserve"> </v>
      </c>
      <c r="P986" s="3">
        <f t="shared" si="85"/>
        <v>0</v>
      </c>
      <c r="W986" s="34"/>
    </row>
    <row r="987" spans="1:23" x14ac:dyDescent="0.25">
      <c r="A987" s="13"/>
      <c r="B987" s="14"/>
      <c r="C987" s="15"/>
      <c r="D987" s="15"/>
      <c r="E987" s="16"/>
      <c r="F987" s="16"/>
      <c r="G987" s="15"/>
      <c r="H987" s="14" t="s">
        <v>84</v>
      </c>
      <c r="I987" s="17"/>
      <c r="J987" s="15"/>
      <c r="K987" s="15"/>
      <c r="L987" s="15"/>
      <c r="M987" s="3">
        <f t="shared" si="82"/>
        <v>0</v>
      </c>
      <c r="N987" s="3">
        <f t="shared" si="84"/>
        <v>0</v>
      </c>
      <c r="O987" s="11" t="str">
        <f t="shared" si="83"/>
        <v xml:space="preserve"> </v>
      </c>
      <c r="P987" s="3">
        <f t="shared" si="85"/>
        <v>0</v>
      </c>
      <c r="W987" s="34"/>
    </row>
    <row r="988" spans="1:23" x14ac:dyDescent="0.25">
      <c r="A988" s="13"/>
      <c r="B988" s="14"/>
      <c r="C988" s="15"/>
      <c r="D988" s="15"/>
      <c r="E988" s="16"/>
      <c r="F988" s="16"/>
      <c r="G988" s="15"/>
      <c r="H988" s="14" t="s">
        <v>15</v>
      </c>
      <c r="I988" s="17"/>
      <c r="J988" s="15"/>
      <c r="K988" s="15"/>
      <c r="L988" s="15"/>
      <c r="M988" s="3">
        <f t="shared" si="82"/>
        <v>0</v>
      </c>
      <c r="N988" s="3">
        <f t="shared" si="84"/>
        <v>0</v>
      </c>
      <c r="O988" s="11" t="str">
        <f t="shared" si="83"/>
        <v xml:space="preserve"> </v>
      </c>
      <c r="P988" s="3">
        <f t="shared" si="85"/>
        <v>0</v>
      </c>
      <c r="W988" s="34"/>
    </row>
    <row r="989" spans="1:23" x14ac:dyDescent="0.25">
      <c r="A989" s="13"/>
      <c r="B989" s="14"/>
      <c r="C989" s="15"/>
      <c r="D989" s="15"/>
      <c r="E989" s="16"/>
      <c r="F989" s="16"/>
      <c r="G989" s="15"/>
      <c r="H989" s="14" t="s">
        <v>20</v>
      </c>
      <c r="I989" s="17"/>
      <c r="J989" s="15"/>
      <c r="K989" s="15"/>
      <c r="L989" s="15"/>
      <c r="M989" s="3">
        <f t="shared" si="82"/>
        <v>0</v>
      </c>
      <c r="N989" s="3">
        <f t="shared" si="84"/>
        <v>0</v>
      </c>
      <c r="O989" s="11" t="str">
        <f t="shared" si="83"/>
        <v xml:space="preserve"> </v>
      </c>
      <c r="P989" s="3">
        <f t="shared" si="85"/>
        <v>0</v>
      </c>
      <c r="W989" s="34"/>
    </row>
    <row r="990" spans="1:23" x14ac:dyDescent="0.25">
      <c r="A990" s="13"/>
      <c r="B990" s="14"/>
      <c r="C990" s="15"/>
      <c r="D990" s="15"/>
      <c r="E990" s="16"/>
      <c r="F990" s="16"/>
      <c r="G990" s="15"/>
      <c r="H990" s="14" t="s">
        <v>16</v>
      </c>
      <c r="I990" s="17"/>
      <c r="J990" s="15"/>
      <c r="K990" s="15"/>
      <c r="L990" s="15"/>
      <c r="M990" s="3">
        <f t="shared" si="82"/>
        <v>0</v>
      </c>
      <c r="N990" s="3">
        <f t="shared" si="84"/>
        <v>0</v>
      </c>
      <c r="O990" s="11" t="str">
        <f t="shared" si="83"/>
        <v xml:space="preserve"> </v>
      </c>
      <c r="P990" s="3">
        <f t="shared" si="85"/>
        <v>0</v>
      </c>
      <c r="W990" s="34"/>
    </row>
    <row r="991" spans="1:23" x14ac:dyDescent="0.25">
      <c r="A991" s="13"/>
      <c r="B991" s="14"/>
      <c r="C991" s="15"/>
      <c r="D991" s="15"/>
      <c r="E991" s="16"/>
      <c r="F991" s="16"/>
      <c r="G991" s="15"/>
      <c r="H991" s="14" t="s">
        <v>86</v>
      </c>
      <c r="I991" s="17"/>
      <c r="J991" s="15"/>
      <c r="K991" s="15"/>
      <c r="L991" s="15"/>
      <c r="M991" s="3">
        <f t="shared" si="82"/>
        <v>0</v>
      </c>
      <c r="N991" s="3">
        <f t="shared" si="84"/>
        <v>0</v>
      </c>
      <c r="O991" s="11" t="str">
        <f t="shared" si="83"/>
        <v xml:space="preserve"> </v>
      </c>
      <c r="P991" s="3">
        <f t="shared" si="85"/>
        <v>0</v>
      </c>
      <c r="W991" s="34"/>
    </row>
    <row r="992" spans="1:23" x14ac:dyDescent="0.25">
      <c r="A992" s="13"/>
      <c r="B992" s="14"/>
      <c r="C992" s="15"/>
      <c r="D992" s="15"/>
      <c r="E992" s="16"/>
      <c r="F992" s="16"/>
      <c r="G992" s="15"/>
      <c r="H992" s="14" t="s">
        <v>82</v>
      </c>
      <c r="I992" s="17"/>
      <c r="J992" s="15"/>
      <c r="K992" s="15"/>
      <c r="L992" s="15"/>
      <c r="M992" s="3">
        <f t="shared" si="82"/>
        <v>0</v>
      </c>
      <c r="N992" s="3">
        <f t="shared" si="84"/>
        <v>0</v>
      </c>
      <c r="O992" s="11" t="str">
        <f t="shared" si="83"/>
        <v xml:space="preserve"> </v>
      </c>
      <c r="P992" s="3">
        <f t="shared" si="85"/>
        <v>0</v>
      </c>
      <c r="W992" s="34"/>
    </row>
    <row r="993" spans="1:23" x14ac:dyDescent="0.25">
      <c r="A993" s="13"/>
      <c r="B993" s="14"/>
      <c r="C993" s="15"/>
      <c r="D993" s="15"/>
      <c r="E993" s="16"/>
      <c r="F993" s="16"/>
      <c r="G993" s="15"/>
      <c r="H993" s="14" t="s">
        <v>19</v>
      </c>
      <c r="I993" s="17"/>
      <c r="J993" s="15"/>
      <c r="K993" s="15"/>
      <c r="L993" s="15"/>
      <c r="M993" s="3">
        <f t="shared" si="82"/>
        <v>0</v>
      </c>
      <c r="N993" s="3">
        <f t="shared" si="84"/>
        <v>0</v>
      </c>
      <c r="O993" s="11" t="str">
        <f t="shared" si="83"/>
        <v xml:space="preserve"> </v>
      </c>
      <c r="P993" s="3">
        <f t="shared" si="85"/>
        <v>0</v>
      </c>
      <c r="W993" s="34"/>
    </row>
    <row r="994" spans="1:23" x14ac:dyDescent="0.25">
      <c r="A994" s="13"/>
      <c r="B994" s="14"/>
      <c r="C994" s="15"/>
      <c r="D994" s="15"/>
      <c r="E994" s="16"/>
      <c r="F994" s="16"/>
      <c r="G994" s="15"/>
      <c r="H994" s="14" t="s">
        <v>18</v>
      </c>
      <c r="I994" s="17"/>
      <c r="J994" s="15"/>
      <c r="K994" s="15"/>
      <c r="L994" s="15"/>
      <c r="M994" s="3">
        <f t="shared" si="82"/>
        <v>0</v>
      </c>
      <c r="N994" s="3">
        <f t="shared" si="84"/>
        <v>0</v>
      </c>
      <c r="O994" s="11" t="str">
        <f t="shared" si="83"/>
        <v xml:space="preserve"> </v>
      </c>
      <c r="P994" s="3">
        <f t="shared" si="85"/>
        <v>0</v>
      </c>
      <c r="W994" s="34"/>
    </row>
    <row r="995" spans="1:23" x14ac:dyDescent="0.25">
      <c r="A995" s="13"/>
      <c r="B995" s="14"/>
      <c r="C995" s="15"/>
      <c r="D995" s="15"/>
      <c r="E995" s="16"/>
      <c r="F995" s="16"/>
      <c r="G995" s="15"/>
      <c r="H995" s="14" t="s">
        <v>131</v>
      </c>
      <c r="I995" s="17"/>
      <c r="J995" s="15"/>
      <c r="K995" s="15"/>
      <c r="L995" s="15"/>
      <c r="M995" s="3">
        <f t="shared" si="82"/>
        <v>0</v>
      </c>
      <c r="N995" s="3">
        <f t="shared" si="84"/>
        <v>0</v>
      </c>
      <c r="O995" s="11" t="str">
        <f t="shared" si="83"/>
        <v xml:space="preserve"> </v>
      </c>
      <c r="P995" s="3">
        <f t="shared" si="85"/>
        <v>0</v>
      </c>
      <c r="W995" s="34"/>
    </row>
    <row r="996" spans="1:23" x14ac:dyDescent="0.25">
      <c r="A996" s="13"/>
      <c r="B996" s="14"/>
      <c r="C996" s="15"/>
      <c r="D996" s="15"/>
      <c r="E996" s="16"/>
      <c r="F996" s="16"/>
      <c r="G996" s="15"/>
      <c r="H996" s="14" t="s">
        <v>132</v>
      </c>
      <c r="I996" s="17"/>
      <c r="J996" s="15"/>
      <c r="K996" s="15"/>
      <c r="L996" s="15"/>
      <c r="M996" s="3">
        <f t="shared" si="82"/>
        <v>0</v>
      </c>
      <c r="N996" s="3">
        <f t="shared" si="84"/>
        <v>0</v>
      </c>
      <c r="O996" s="11" t="str">
        <f t="shared" si="83"/>
        <v xml:space="preserve"> </v>
      </c>
      <c r="P996" s="3">
        <f t="shared" si="85"/>
        <v>0</v>
      </c>
      <c r="W996" s="34"/>
    </row>
    <row r="997" spans="1:23" hidden="1" x14ac:dyDescent="0.25">
      <c r="W997" s="34"/>
    </row>
    <row r="998" spans="1:23" hidden="1" x14ac:dyDescent="0.25">
      <c r="W998" s="34"/>
    </row>
    <row r="999" spans="1:23" hidden="1" x14ac:dyDescent="0.25">
      <c r="W999" s="34"/>
    </row>
    <row r="1000" spans="1:23" hidden="1" x14ac:dyDescent="0.25">
      <c r="W1000" s="34"/>
    </row>
    <row r="1001" spans="1:23" hidden="1" x14ac:dyDescent="0.25">
      <c r="W1001" s="34"/>
    </row>
    <row r="1002" spans="1:23" hidden="1" x14ac:dyDescent="0.25">
      <c r="W1002" s="34"/>
    </row>
    <row r="1003" spans="1:23" hidden="1" x14ac:dyDescent="0.25">
      <c r="W1003" s="34"/>
    </row>
    <row r="1004" spans="1:23" hidden="1" x14ac:dyDescent="0.25">
      <c r="W1004" s="34"/>
    </row>
    <row r="1005" spans="1:23" hidden="1" x14ac:dyDescent="0.25">
      <c r="W1005" s="34"/>
    </row>
    <row r="1006" spans="1:23" hidden="1" x14ac:dyDescent="0.25"/>
    <row r="1007" spans="1:23" hidden="1" x14ac:dyDescent="0.25"/>
    <row r="1008" spans="1:23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</sheetData>
  <sheetProtection password="C0DC" sheet="1" objects="1" scenarios="1" autoFilter="0"/>
  <autoFilter ref="A1:P996"/>
  <sortState ref="A2:L718">
    <sortCondition ref="A2:A718"/>
    <sortCondition ref="B2:B718"/>
    <sortCondition ref="H2:H718"/>
    <sortCondition ref="G2:G718"/>
  </sortState>
  <phoneticPr fontId="8" type="noConversion"/>
  <dataValidations count="3">
    <dataValidation type="list" allowBlank="1" showInputMessage="1" showErrorMessage="1" sqref="D2:D996">
      <formula1>"j,d"</formula1>
    </dataValidation>
    <dataValidation type="list" allowBlank="1" showInputMessage="1" showErrorMessage="1" sqref="H2:H65536">
      <formula1>$R$21:$R$33</formula1>
    </dataValidation>
    <dataValidation type="list" allowBlank="1" showInputMessage="1" showErrorMessage="1" sqref="C2:C996">
      <formula1>$R$2:$R$18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O190"/>
  <sheetViews>
    <sheetView topLeftCell="Z1" workbookViewId="0">
      <selection activeCell="A2" sqref="A2"/>
    </sheetView>
  </sheetViews>
  <sheetFormatPr defaultRowHeight="15" x14ac:dyDescent="0.25"/>
  <cols>
    <col min="1" max="1" width="21.42578125" bestFit="1" customWidth="1"/>
    <col min="2" max="2" width="8" bestFit="1" customWidth="1"/>
    <col min="4" max="4" width="21.42578125" customWidth="1"/>
    <col min="5" max="5" width="10.5703125" customWidth="1"/>
    <col min="7" max="7" width="18.140625" customWidth="1"/>
    <col min="8" max="8" width="12.7109375" customWidth="1"/>
    <col min="10" max="10" width="18.140625" customWidth="1"/>
    <col min="11" max="11" width="15.7109375" customWidth="1"/>
    <col min="13" max="13" width="16" customWidth="1"/>
    <col min="14" max="14" width="11.5703125" customWidth="1"/>
    <col min="16" max="16" width="20.7109375" customWidth="1"/>
    <col min="17" max="17" width="14.42578125" customWidth="1"/>
    <col min="19" max="19" width="16.140625" customWidth="1"/>
    <col min="20" max="20" width="12.7109375" customWidth="1"/>
    <col min="22" max="22" width="17.7109375" customWidth="1"/>
    <col min="23" max="23" width="13.28515625" customWidth="1"/>
    <col min="25" max="25" width="18" customWidth="1"/>
    <col min="26" max="26" width="9.140625" customWidth="1"/>
    <col min="28" max="28" width="17.7109375" customWidth="1"/>
    <col min="29" max="29" width="10.5703125" customWidth="1"/>
    <col min="31" max="31" width="18" customWidth="1"/>
    <col min="32" max="32" width="7.7109375" customWidth="1"/>
    <col min="34" max="34" width="17.7109375" customWidth="1"/>
    <col min="35" max="35" width="7.7109375" customWidth="1"/>
    <col min="37" max="37" width="14.5703125" customWidth="1"/>
    <col min="38" max="38" width="10.7109375" customWidth="1"/>
    <col min="40" max="40" width="13.28515625" customWidth="1"/>
    <col min="41" max="41" width="7.7109375" customWidth="1"/>
  </cols>
  <sheetData>
    <row r="1" spans="1:41" x14ac:dyDescent="0.25">
      <c r="A1" s="45" t="s">
        <v>6</v>
      </c>
      <c r="B1" s="46" t="s">
        <v>74</v>
      </c>
      <c r="D1" s="45" t="s">
        <v>6</v>
      </c>
      <c r="E1" s="46" t="s">
        <v>12</v>
      </c>
      <c r="G1" s="45" t="s">
        <v>6</v>
      </c>
      <c r="H1" s="46" t="s">
        <v>14</v>
      </c>
      <c r="J1" s="45" t="s">
        <v>6</v>
      </c>
      <c r="K1" s="46" t="s">
        <v>83</v>
      </c>
      <c r="M1" s="45" t="s">
        <v>6</v>
      </c>
      <c r="N1" s="46" t="s">
        <v>15</v>
      </c>
      <c r="P1" s="45" t="s">
        <v>6</v>
      </c>
      <c r="Q1" s="46" t="s">
        <v>84</v>
      </c>
      <c r="S1" s="45" t="s">
        <v>6</v>
      </c>
      <c r="T1" s="46" t="s">
        <v>16</v>
      </c>
      <c r="V1" s="45" t="s">
        <v>6</v>
      </c>
      <c r="W1" s="46" t="s">
        <v>20</v>
      </c>
      <c r="Y1" s="45" t="s">
        <v>6</v>
      </c>
      <c r="Z1" s="46" t="s">
        <v>82</v>
      </c>
      <c r="AB1" s="45" t="s">
        <v>6</v>
      </c>
      <c r="AC1" s="46" t="s">
        <v>86</v>
      </c>
      <c r="AE1" s="45" t="s">
        <v>6</v>
      </c>
      <c r="AF1" s="46" t="s">
        <v>18</v>
      </c>
      <c r="AH1" s="45" t="s">
        <v>6</v>
      </c>
      <c r="AI1" s="46" t="s">
        <v>19</v>
      </c>
      <c r="AK1" s="45" t="s">
        <v>6</v>
      </c>
      <c r="AL1" s="46" t="s">
        <v>131</v>
      </c>
      <c r="AN1" s="45" t="s">
        <v>6</v>
      </c>
      <c r="AO1" s="46" t="s">
        <v>132</v>
      </c>
    </row>
    <row r="3" spans="1:41" x14ac:dyDescent="0.25">
      <c r="A3" s="37" t="s">
        <v>73</v>
      </c>
      <c r="B3" s="38"/>
      <c r="D3" s="37" t="s">
        <v>73</v>
      </c>
      <c r="E3" s="38"/>
      <c r="G3" s="37" t="s">
        <v>73</v>
      </c>
      <c r="H3" s="38"/>
      <c r="J3" s="37" t="s">
        <v>73</v>
      </c>
      <c r="K3" s="38"/>
      <c r="M3" s="37" t="s">
        <v>73</v>
      </c>
      <c r="N3" s="38"/>
      <c r="P3" s="37" t="s">
        <v>73</v>
      </c>
      <c r="Q3" s="38"/>
      <c r="S3" s="37" t="s">
        <v>73</v>
      </c>
      <c r="T3" s="38"/>
      <c r="V3" s="37" t="s">
        <v>73</v>
      </c>
      <c r="W3" s="38"/>
      <c r="Y3" s="37" t="s">
        <v>73</v>
      </c>
      <c r="Z3" s="38"/>
      <c r="AB3" s="37" t="s">
        <v>73</v>
      </c>
      <c r="AC3" s="38"/>
      <c r="AE3" s="37" t="s">
        <v>73</v>
      </c>
      <c r="AF3" s="38"/>
      <c r="AH3" s="37" t="s">
        <v>73</v>
      </c>
      <c r="AI3" s="38"/>
      <c r="AK3" s="37" t="s">
        <v>73</v>
      </c>
      <c r="AL3" s="38"/>
      <c r="AN3" s="37" t="s">
        <v>73</v>
      </c>
      <c r="AO3" s="38"/>
    </row>
    <row r="4" spans="1:41" x14ac:dyDescent="0.25">
      <c r="A4" s="37" t="s">
        <v>71</v>
      </c>
      <c r="B4" s="38" t="s">
        <v>72</v>
      </c>
      <c r="D4" s="37" t="s">
        <v>71</v>
      </c>
      <c r="E4" s="38" t="s">
        <v>72</v>
      </c>
      <c r="G4" s="37" t="s">
        <v>71</v>
      </c>
      <c r="H4" s="38" t="s">
        <v>72</v>
      </c>
      <c r="J4" s="37" t="s">
        <v>71</v>
      </c>
      <c r="K4" s="38" t="s">
        <v>72</v>
      </c>
      <c r="M4" s="37" t="s">
        <v>71</v>
      </c>
      <c r="N4" s="38" t="s">
        <v>72</v>
      </c>
      <c r="P4" s="37" t="s">
        <v>71</v>
      </c>
      <c r="Q4" s="38" t="s">
        <v>72</v>
      </c>
      <c r="S4" s="37" t="s">
        <v>71</v>
      </c>
      <c r="T4" s="38" t="s">
        <v>72</v>
      </c>
      <c r="V4" s="37" t="s">
        <v>71</v>
      </c>
      <c r="W4" s="38" t="s">
        <v>72</v>
      </c>
      <c r="Y4" s="37" t="s">
        <v>71</v>
      </c>
      <c r="Z4" s="38" t="s">
        <v>72</v>
      </c>
      <c r="AB4" s="37" t="s">
        <v>71</v>
      </c>
      <c r="AC4" s="38" t="s">
        <v>72</v>
      </c>
      <c r="AE4" s="37" t="s">
        <v>71</v>
      </c>
      <c r="AF4" s="38" t="s">
        <v>72</v>
      </c>
      <c r="AH4" s="37" t="s">
        <v>71</v>
      </c>
      <c r="AI4" s="38" t="s">
        <v>72</v>
      </c>
      <c r="AK4" s="37" t="s">
        <v>71</v>
      </c>
      <c r="AL4" s="38" t="s">
        <v>72</v>
      </c>
      <c r="AN4" s="37" t="s">
        <v>71</v>
      </c>
      <c r="AO4" s="38" t="s">
        <v>72</v>
      </c>
    </row>
    <row r="5" spans="1:41" x14ac:dyDescent="0.25">
      <c r="A5" s="39" t="s">
        <v>268</v>
      </c>
      <c r="B5" s="40">
        <v>122</v>
      </c>
      <c r="D5" s="39" t="s">
        <v>432</v>
      </c>
      <c r="E5" s="40">
        <v>53</v>
      </c>
      <c r="G5" s="39" t="s">
        <v>378</v>
      </c>
      <c r="H5" s="40">
        <v>118</v>
      </c>
      <c r="J5" s="39" t="s">
        <v>279</v>
      </c>
      <c r="K5" s="40">
        <v>79</v>
      </c>
      <c r="M5" s="39" t="s">
        <v>285</v>
      </c>
      <c r="N5" s="40">
        <v>111</v>
      </c>
      <c r="P5" s="39" t="s">
        <v>288</v>
      </c>
      <c r="Q5" s="40">
        <v>74</v>
      </c>
      <c r="S5" s="39" t="s">
        <v>272</v>
      </c>
      <c r="T5" s="40">
        <v>102</v>
      </c>
      <c r="V5" s="39" t="s">
        <v>268</v>
      </c>
      <c r="W5" s="40">
        <v>93</v>
      </c>
      <c r="Y5" s="39" t="s">
        <v>261</v>
      </c>
      <c r="Z5" s="40">
        <v>35</v>
      </c>
      <c r="AB5" s="39" t="s">
        <v>311</v>
      </c>
      <c r="AC5" s="40">
        <v>36</v>
      </c>
      <c r="AE5" s="39" t="s">
        <v>258</v>
      </c>
      <c r="AF5" s="40">
        <v>66</v>
      </c>
      <c r="AH5" s="39" t="s">
        <v>311</v>
      </c>
      <c r="AI5" s="40">
        <v>36</v>
      </c>
      <c r="AK5" s="39" t="s">
        <v>486</v>
      </c>
      <c r="AL5" s="40">
        <v>56</v>
      </c>
      <c r="AN5" s="47" t="s">
        <v>27</v>
      </c>
      <c r="AO5" s="48">
        <v>0</v>
      </c>
    </row>
    <row r="6" spans="1:41" x14ac:dyDescent="0.25">
      <c r="A6" s="41" t="s">
        <v>378</v>
      </c>
      <c r="B6" s="42">
        <v>118</v>
      </c>
      <c r="D6" s="41" t="s">
        <v>287</v>
      </c>
      <c r="E6" s="42">
        <v>51</v>
      </c>
      <c r="G6" s="41" t="s">
        <v>280</v>
      </c>
      <c r="H6" s="42">
        <v>103</v>
      </c>
      <c r="J6" s="41" t="s">
        <v>283</v>
      </c>
      <c r="K6" s="42">
        <v>56</v>
      </c>
      <c r="M6" s="41" t="s">
        <v>292</v>
      </c>
      <c r="N6" s="42">
        <v>97</v>
      </c>
      <c r="P6" s="41" t="s">
        <v>289</v>
      </c>
      <c r="Q6" s="42">
        <v>51</v>
      </c>
      <c r="S6" s="41" t="s">
        <v>262</v>
      </c>
      <c r="T6" s="42">
        <v>80</v>
      </c>
      <c r="V6" s="41" t="s">
        <v>270</v>
      </c>
      <c r="W6" s="42">
        <v>63</v>
      </c>
      <c r="Y6" s="41" t="s">
        <v>260</v>
      </c>
      <c r="Z6" s="42">
        <v>21</v>
      </c>
      <c r="AB6" s="41" t="s">
        <v>268</v>
      </c>
      <c r="AC6" s="42">
        <v>17</v>
      </c>
      <c r="AE6" s="41" t="s">
        <v>312</v>
      </c>
      <c r="AF6" s="42">
        <v>56</v>
      </c>
      <c r="AH6" s="41" t="s">
        <v>268</v>
      </c>
      <c r="AI6" s="42">
        <v>12</v>
      </c>
      <c r="AK6" s="41" t="s">
        <v>485</v>
      </c>
      <c r="AL6" s="42">
        <v>34</v>
      </c>
    </row>
    <row r="7" spans="1:41" x14ac:dyDescent="0.25">
      <c r="A7" s="41" t="s">
        <v>285</v>
      </c>
      <c r="B7" s="42">
        <v>111</v>
      </c>
      <c r="D7" s="41" t="s">
        <v>430</v>
      </c>
      <c r="E7" s="42">
        <v>49</v>
      </c>
      <c r="G7" s="41" t="s">
        <v>282</v>
      </c>
      <c r="H7" s="42">
        <v>75</v>
      </c>
      <c r="J7" s="41" t="s">
        <v>369</v>
      </c>
      <c r="K7" s="42">
        <v>55</v>
      </c>
      <c r="M7" s="41" t="s">
        <v>290</v>
      </c>
      <c r="N7" s="42">
        <v>54</v>
      </c>
      <c r="P7" s="41" t="s">
        <v>297</v>
      </c>
      <c r="Q7" s="42">
        <v>42</v>
      </c>
      <c r="S7" s="41" t="s">
        <v>277</v>
      </c>
      <c r="T7" s="42">
        <v>52</v>
      </c>
      <c r="V7" s="41" t="s">
        <v>288</v>
      </c>
      <c r="W7" s="42">
        <v>30</v>
      </c>
      <c r="Y7" s="41" t="s">
        <v>259</v>
      </c>
      <c r="Z7" s="42">
        <v>19</v>
      </c>
      <c r="AB7" s="41" t="s">
        <v>270</v>
      </c>
      <c r="AC7" s="42">
        <v>8</v>
      </c>
      <c r="AE7" s="41" t="s">
        <v>259</v>
      </c>
      <c r="AF7" s="42">
        <v>35</v>
      </c>
      <c r="AH7" s="41" t="s">
        <v>270</v>
      </c>
      <c r="AI7" s="42">
        <v>10</v>
      </c>
      <c r="AK7" s="41" t="s">
        <v>489</v>
      </c>
      <c r="AL7" s="42">
        <v>21</v>
      </c>
    </row>
    <row r="8" spans="1:41" x14ac:dyDescent="0.25">
      <c r="A8" s="41" t="s">
        <v>272</v>
      </c>
      <c r="B8" s="42">
        <v>109</v>
      </c>
      <c r="D8" s="41" t="s">
        <v>523</v>
      </c>
      <c r="E8" s="42">
        <v>41</v>
      </c>
      <c r="G8" s="41" t="s">
        <v>281</v>
      </c>
      <c r="H8" s="42">
        <v>74</v>
      </c>
      <c r="J8" s="41" t="s">
        <v>371</v>
      </c>
      <c r="K8" s="42">
        <v>45</v>
      </c>
      <c r="M8" s="41" t="s">
        <v>294</v>
      </c>
      <c r="N8" s="42">
        <v>52</v>
      </c>
      <c r="P8" s="41" t="s">
        <v>298</v>
      </c>
      <c r="Q8" s="42">
        <v>8</v>
      </c>
      <c r="S8" s="41" t="s">
        <v>275</v>
      </c>
      <c r="T8" s="42">
        <v>51</v>
      </c>
      <c r="V8" s="41" t="s">
        <v>269</v>
      </c>
      <c r="W8" s="42">
        <v>28</v>
      </c>
      <c r="Y8" s="41" t="s">
        <v>277</v>
      </c>
      <c r="Z8" s="42">
        <v>18</v>
      </c>
      <c r="AB8" s="43" t="s">
        <v>27</v>
      </c>
      <c r="AC8" s="44">
        <v>0</v>
      </c>
      <c r="AE8" s="41" t="s">
        <v>260</v>
      </c>
      <c r="AF8" s="42">
        <v>26</v>
      </c>
      <c r="AH8" s="41" t="s">
        <v>269</v>
      </c>
      <c r="AI8" s="42">
        <v>7</v>
      </c>
      <c r="AK8" s="41" t="s">
        <v>484</v>
      </c>
      <c r="AL8" s="42">
        <v>12</v>
      </c>
    </row>
    <row r="9" spans="1:41" x14ac:dyDescent="0.25">
      <c r="A9" s="41" t="s">
        <v>292</v>
      </c>
      <c r="B9" s="42">
        <v>104</v>
      </c>
      <c r="D9" s="41" t="s">
        <v>293</v>
      </c>
      <c r="E9" s="42">
        <v>40</v>
      </c>
      <c r="G9" s="41" t="s">
        <v>284</v>
      </c>
      <c r="H9" s="42">
        <v>50</v>
      </c>
      <c r="J9" s="41" t="s">
        <v>370</v>
      </c>
      <c r="K9" s="42">
        <v>44</v>
      </c>
      <c r="M9" s="41" t="s">
        <v>296</v>
      </c>
      <c r="N9" s="42">
        <v>47</v>
      </c>
      <c r="P9" s="41" t="s">
        <v>398</v>
      </c>
      <c r="Q9" s="42">
        <v>6</v>
      </c>
      <c r="S9" s="41" t="s">
        <v>276</v>
      </c>
      <c r="T9" s="42">
        <v>33</v>
      </c>
      <c r="V9" s="41" t="s">
        <v>271</v>
      </c>
      <c r="W9" s="42">
        <v>17</v>
      </c>
      <c r="Y9" s="41" t="s">
        <v>265</v>
      </c>
      <c r="Z9" s="42">
        <v>16</v>
      </c>
      <c r="AE9" s="41" t="s">
        <v>261</v>
      </c>
      <c r="AF9" s="42">
        <v>24</v>
      </c>
      <c r="AH9" s="43" t="s">
        <v>27</v>
      </c>
      <c r="AI9" s="44">
        <v>0</v>
      </c>
      <c r="AK9" s="41" t="s">
        <v>487</v>
      </c>
      <c r="AL9" s="42">
        <v>6</v>
      </c>
    </row>
    <row r="10" spans="1:41" x14ac:dyDescent="0.25">
      <c r="A10" s="41" t="s">
        <v>288</v>
      </c>
      <c r="B10" s="42">
        <v>104</v>
      </c>
      <c r="D10" s="41" t="s">
        <v>291</v>
      </c>
      <c r="E10" s="42">
        <v>35</v>
      </c>
      <c r="G10" s="41" t="s">
        <v>379</v>
      </c>
      <c r="H10" s="42">
        <v>35</v>
      </c>
      <c r="J10" s="41" t="s">
        <v>571</v>
      </c>
      <c r="K10" s="42">
        <v>23</v>
      </c>
      <c r="M10" s="41" t="s">
        <v>295</v>
      </c>
      <c r="N10" s="42">
        <v>39</v>
      </c>
      <c r="P10" s="41" t="s">
        <v>397</v>
      </c>
      <c r="Q10" s="42">
        <v>5</v>
      </c>
      <c r="S10" s="41" t="s">
        <v>273</v>
      </c>
      <c r="T10" s="42">
        <v>21</v>
      </c>
      <c r="V10" s="41" t="s">
        <v>326</v>
      </c>
      <c r="W10" s="42">
        <v>15</v>
      </c>
      <c r="Y10" s="41" t="s">
        <v>312</v>
      </c>
      <c r="Z10" s="42">
        <v>14</v>
      </c>
      <c r="AE10" s="41" t="s">
        <v>316</v>
      </c>
      <c r="AF10" s="42">
        <v>18</v>
      </c>
      <c r="AK10" s="41" t="s">
        <v>488</v>
      </c>
      <c r="AL10" s="42">
        <v>5</v>
      </c>
    </row>
    <row r="11" spans="1:41" x14ac:dyDescent="0.25">
      <c r="A11" s="41" t="s">
        <v>280</v>
      </c>
      <c r="B11" s="42">
        <v>103</v>
      </c>
      <c r="D11" s="41" t="s">
        <v>435</v>
      </c>
      <c r="E11" s="42">
        <v>35</v>
      </c>
      <c r="G11" s="41" t="s">
        <v>380</v>
      </c>
      <c r="H11" s="42">
        <v>31</v>
      </c>
      <c r="J11" s="43" t="s">
        <v>27</v>
      </c>
      <c r="K11" s="44">
        <v>0</v>
      </c>
      <c r="M11" s="41" t="s">
        <v>373</v>
      </c>
      <c r="N11" s="42">
        <v>37</v>
      </c>
      <c r="P11" s="43" t="s">
        <v>27</v>
      </c>
      <c r="Q11" s="44">
        <v>0</v>
      </c>
      <c r="S11" s="41" t="s">
        <v>296</v>
      </c>
      <c r="T11" s="42">
        <v>14</v>
      </c>
      <c r="V11" s="41" t="s">
        <v>325</v>
      </c>
      <c r="W11" s="42">
        <v>10</v>
      </c>
      <c r="Y11" s="41" t="s">
        <v>272</v>
      </c>
      <c r="Z11" s="42">
        <v>5</v>
      </c>
      <c r="AE11" s="41" t="s">
        <v>305</v>
      </c>
      <c r="AF11" s="42">
        <v>13</v>
      </c>
      <c r="AK11" s="41" t="s">
        <v>490</v>
      </c>
      <c r="AL11" s="42">
        <v>3</v>
      </c>
    </row>
    <row r="12" spans="1:41" x14ac:dyDescent="0.25">
      <c r="A12" s="41" t="s">
        <v>279</v>
      </c>
      <c r="B12" s="42">
        <v>94</v>
      </c>
      <c r="D12" s="41" t="s">
        <v>437</v>
      </c>
      <c r="E12" s="42">
        <v>32</v>
      </c>
      <c r="G12" s="41" t="s">
        <v>425</v>
      </c>
      <c r="H12" s="42">
        <v>24</v>
      </c>
      <c r="M12" s="41" t="s">
        <v>299</v>
      </c>
      <c r="N12" s="42">
        <v>36</v>
      </c>
      <c r="S12" s="41" t="s">
        <v>373</v>
      </c>
      <c r="T12" s="42">
        <v>13</v>
      </c>
      <c r="V12" s="41" t="s">
        <v>297</v>
      </c>
      <c r="W12" s="42">
        <v>9</v>
      </c>
      <c r="Y12" s="41" t="s">
        <v>266</v>
      </c>
      <c r="Z12" s="42">
        <v>1</v>
      </c>
      <c r="AE12" s="41" t="s">
        <v>493</v>
      </c>
      <c r="AF12" s="42">
        <v>8</v>
      </c>
      <c r="AK12" s="43" t="s">
        <v>27</v>
      </c>
      <c r="AL12" s="44">
        <v>0</v>
      </c>
    </row>
    <row r="13" spans="1:41" x14ac:dyDescent="0.25">
      <c r="A13" s="41" t="s">
        <v>262</v>
      </c>
      <c r="B13" s="42">
        <v>86</v>
      </c>
      <c r="D13" s="41" t="s">
        <v>525</v>
      </c>
      <c r="E13" s="42">
        <v>26</v>
      </c>
      <c r="G13" s="41" t="s">
        <v>279</v>
      </c>
      <c r="H13" s="42">
        <v>15</v>
      </c>
      <c r="M13" s="41" t="s">
        <v>302</v>
      </c>
      <c r="N13" s="42">
        <v>26</v>
      </c>
      <c r="S13" s="41" t="s">
        <v>274</v>
      </c>
      <c r="T13" s="42">
        <v>11</v>
      </c>
      <c r="V13" s="43" t="s">
        <v>27</v>
      </c>
      <c r="W13" s="44">
        <v>0</v>
      </c>
      <c r="Y13" s="41" t="s">
        <v>262</v>
      </c>
      <c r="Z13" s="42">
        <v>0</v>
      </c>
      <c r="AE13" s="41" t="s">
        <v>275</v>
      </c>
      <c r="AF13" s="42">
        <v>8</v>
      </c>
    </row>
    <row r="14" spans="1:41" x14ac:dyDescent="0.25">
      <c r="A14" s="41" t="s">
        <v>270</v>
      </c>
      <c r="B14" s="42">
        <v>81</v>
      </c>
      <c r="D14" s="41" t="s">
        <v>583</v>
      </c>
      <c r="E14" s="42">
        <v>24</v>
      </c>
      <c r="G14" s="41" t="s">
        <v>389</v>
      </c>
      <c r="H14" s="42">
        <v>15</v>
      </c>
      <c r="M14" s="41" t="s">
        <v>286</v>
      </c>
      <c r="N14" s="42">
        <v>24</v>
      </c>
      <c r="S14" s="41" t="s">
        <v>278</v>
      </c>
      <c r="T14" s="42">
        <v>11</v>
      </c>
      <c r="Y14" s="41" t="s">
        <v>267</v>
      </c>
      <c r="Z14" s="42">
        <v>0</v>
      </c>
      <c r="AE14" s="41" t="s">
        <v>262</v>
      </c>
      <c r="AF14" s="42">
        <v>6</v>
      </c>
    </row>
    <row r="15" spans="1:41" x14ac:dyDescent="0.25">
      <c r="A15" s="41" t="s">
        <v>282</v>
      </c>
      <c r="B15" s="42">
        <v>75</v>
      </c>
      <c r="D15" s="41" t="s">
        <v>471</v>
      </c>
      <c r="E15" s="42">
        <v>23</v>
      </c>
      <c r="G15" s="41" t="s">
        <v>390</v>
      </c>
      <c r="H15" s="42">
        <v>14</v>
      </c>
      <c r="M15" s="41" t="s">
        <v>375</v>
      </c>
      <c r="N15" s="42">
        <v>17</v>
      </c>
      <c r="S15" s="41" t="s">
        <v>328</v>
      </c>
      <c r="T15" s="42">
        <v>10</v>
      </c>
      <c r="Y15" s="41" t="s">
        <v>472</v>
      </c>
      <c r="Z15" s="42">
        <v>0</v>
      </c>
      <c r="AE15" s="41" t="s">
        <v>263</v>
      </c>
      <c r="AF15" s="42">
        <v>6</v>
      </c>
    </row>
    <row r="16" spans="1:41" x14ac:dyDescent="0.25">
      <c r="A16" s="41" t="s">
        <v>281</v>
      </c>
      <c r="B16" s="42">
        <v>74</v>
      </c>
      <c r="D16" s="41" t="s">
        <v>553</v>
      </c>
      <c r="E16" s="42">
        <v>22</v>
      </c>
      <c r="G16" s="41" t="s">
        <v>381</v>
      </c>
      <c r="H16" s="42">
        <v>14</v>
      </c>
      <c r="M16" s="41" t="s">
        <v>372</v>
      </c>
      <c r="N16" s="42">
        <v>16</v>
      </c>
      <c r="S16" s="41" t="s">
        <v>329</v>
      </c>
      <c r="T16" s="42">
        <v>10</v>
      </c>
      <c r="Y16" s="41" t="s">
        <v>263</v>
      </c>
      <c r="Z16" s="42">
        <v>0</v>
      </c>
      <c r="AE16" s="41" t="s">
        <v>266</v>
      </c>
      <c r="AF16" s="42">
        <v>5</v>
      </c>
    </row>
    <row r="17" spans="1:32" x14ac:dyDescent="0.25">
      <c r="A17" s="41" t="s">
        <v>311</v>
      </c>
      <c r="B17" s="42">
        <v>72</v>
      </c>
      <c r="D17" s="41" t="s">
        <v>527</v>
      </c>
      <c r="E17" s="42">
        <v>22</v>
      </c>
      <c r="G17" s="41" t="s">
        <v>459</v>
      </c>
      <c r="H17" s="42">
        <v>14</v>
      </c>
      <c r="M17" s="41" t="s">
        <v>301</v>
      </c>
      <c r="N17" s="42">
        <v>16</v>
      </c>
      <c r="S17" s="41" t="s">
        <v>622</v>
      </c>
      <c r="T17" s="42">
        <v>10</v>
      </c>
      <c r="Y17" s="43" t="s">
        <v>27</v>
      </c>
      <c r="Z17" s="44">
        <v>0</v>
      </c>
      <c r="AE17" s="41" t="s">
        <v>317</v>
      </c>
      <c r="AF17" s="42">
        <v>2</v>
      </c>
    </row>
    <row r="18" spans="1:32" x14ac:dyDescent="0.25">
      <c r="A18" s="41" t="s">
        <v>277</v>
      </c>
      <c r="B18" s="42">
        <v>70</v>
      </c>
      <c r="D18" s="41" t="s">
        <v>524</v>
      </c>
      <c r="E18" s="42">
        <v>21</v>
      </c>
      <c r="G18" s="41" t="s">
        <v>384</v>
      </c>
      <c r="H18" s="42">
        <v>12</v>
      </c>
      <c r="M18" s="41" t="s">
        <v>614</v>
      </c>
      <c r="N18" s="42">
        <v>15</v>
      </c>
      <c r="S18" s="41" t="s">
        <v>449</v>
      </c>
      <c r="T18" s="42">
        <v>10</v>
      </c>
      <c r="AE18" s="41" t="s">
        <v>494</v>
      </c>
      <c r="AF18" s="42">
        <v>2</v>
      </c>
    </row>
    <row r="19" spans="1:32" x14ac:dyDescent="0.25">
      <c r="A19" s="41" t="s">
        <v>312</v>
      </c>
      <c r="B19" s="42">
        <v>70</v>
      </c>
      <c r="D19" s="41" t="s">
        <v>528</v>
      </c>
      <c r="E19" s="42">
        <v>20</v>
      </c>
      <c r="G19" s="41" t="s">
        <v>396</v>
      </c>
      <c r="H19" s="42">
        <v>11</v>
      </c>
      <c r="M19" s="41" t="s">
        <v>433</v>
      </c>
      <c r="N19" s="42">
        <v>7</v>
      </c>
      <c r="S19" s="41" t="s">
        <v>448</v>
      </c>
      <c r="T19" s="42">
        <v>10</v>
      </c>
      <c r="AE19" s="41" t="s">
        <v>272</v>
      </c>
      <c r="AF19" s="42">
        <v>2</v>
      </c>
    </row>
    <row r="20" spans="1:32" x14ac:dyDescent="0.25">
      <c r="A20" s="41" t="s">
        <v>258</v>
      </c>
      <c r="B20" s="42">
        <v>66</v>
      </c>
      <c r="D20" s="41" t="s">
        <v>438</v>
      </c>
      <c r="E20" s="42">
        <v>20</v>
      </c>
      <c r="G20" s="41" t="s">
        <v>579</v>
      </c>
      <c r="H20" s="42">
        <v>10</v>
      </c>
      <c r="M20" s="41" t="s">
        <v>377</v>
      </c>
      <c r="N20" s="42">
        <v>6</v>
      </c>
      <c r="S20" s="41" t="s">
        <v>292</v>
      </c>
      <c r="T20" s="42">
        <v>7</v>
      </c>
      <c r="AE20" s="41" t="s">
        <v>509</v>
      </c>
      <c r="AF20" s="42">
        <v>2</v>
      </c>
    </row>
    <row r="21" spans="1:32" x14ac:dyDescent="0.25">
      <c r="A21" s="41" t="s">
        <v>296</v>
      </c>
      <c r="B21" s="42">
        <v>61</v>
      </c>
      <c r="D21" s="41" t="s">
        <v>300</v>
      </c>
      <c r="E21" s="42">
        <v>18</v>
      </c>
      <c r="G21" s="41" t="s">
        <v>429</v>
      </c>
      <c r="H21" s="42">
        <v>10</v>
      </c>
      <c r="M21" s="41" t="s">
        <v>505</v>
      </c>
      <c r="N21" s="42">
        <v>5</v>
      </c>
      <c r="S21" s="41" t="s">
        <v>266</v>
      </c>
      <c r="T21" s="42">
        <v>5</v>
      </c>
      <c r="AE21" s="41" t="s">
        <v>264</v>
      </c>
      <c r="AF21" s="42">
        <v>2</v>
      </c>
    </row>
    <row r="22" spans="1:32" x14ac:dyDescent="0.25">
      <c r="A22" s="41" t="s">
        <v>275</v>
      </c>
      <c r="B22" s="42">
        <v>59</v>
      </c>
      <c r="D22" s="41" t="s">
        <v>551</v>
      </c>
      <c r="E22" s="42">
        <v>18</v>
      </c>
      <c r="G22" s="41" t="s">
        <v>458</v>
      </c>
      <c r="H22" s="42">
        <v>9</v>
      </c>
      <c r="M22" s="41" t="s">
        <v>504</v>
      </c>
      <c r="N22" s="42">
        <v>5</v>
      </c>
      <c r="S22" s="41" t="s">
        <v>327</v>
      </c>
      <c r="T22" s="42">
        <v>0</v>
      </c>
      <c r="AE22" s="41" t="s">
        <v>485</v>
      </c>
      <c r="AF22" s="42">
        <v>0</v>
      </c>
    </row>
    <row r="23" spans="1:32" x14ac:dyDescent="0.25">
      <c r="A23" s="41" t="s">
        <v>261</v>
      </c>
      <c r="B23" s="42">
        <v>59</v>
      </c>
      <c r="D23" s="41" t="s">
        <v>431</v>
      </c>
      <c r="E23" s="42">
        <v>15</v>
      </c>
      <c r="G23" s="41" t="s">
        <v>550</v>
      </c>
      <c r="H23" s="42">
        <v>9</v>
      </c>
      <c r="M23" s="41" t="s">
        <v>554</v>
      </c>
      <c r="N23" s="42">
        <v>5</v>
      </c>
      <c r="S23" s="43" t="s">
        <v>27</v>
      </c>
      <c r="T23" s="44">
        <v>0</v>
      </c>
      <c r="AE23" s="41" t="s">
        <v>27</v>
      </c>
      <c r="AF23" s="42">
        <v>0</v>
      </c>
    </row>
    <row r="24" spans="1:32" x14ac:dyDescent="0.25">
      <c r="A24" s="41" t="s">
        <v>486</v>
      </c>
      <c r="B24" s="42">
        <v>56</v>
      </c>
      <c r="D24" s="41" t="s">
        <v>526</v>
      </c>
      <c r="E24" s="42">
        <v>12</v>
      </c>
      <c r="G24" s="41" t="s">
        <v>371</v>
      </c>
      <c r="H24" s="42">
        <v>9</v>
      </c>
      <c r="M24" s="41" t="s">
        <v>434</v>
      </c>
      <c r="N24" s="42">
        <v>3</v>
      </c>
      <c r="AE24" s="43" t="s">
        <v>267</v>
      </c>
      <c r="AF24" s="44">
        <v>0</v>
      </c>
    </row>
    <row r="25" spans="1:32" x14ac:dyDescent="0.25">
      <c r="A25" s="41" t="s">
        <v>283</v>
      </c>
      <c r="B25" s="42">
        <v>56</v>
      </c>
      <c r="D25" s="41" t="s">
        <v>646</v>
      </c>
      <c r="E25" s="42">
        <v>12</v>
      </c>
      <c r="G25" s="41" t="s">
        <v>461</v>
      </c>
      <c r="H25" s="42">
        <v>9</v>
      </c>
      <c r="M25" s="41" t="s">
        <v>27</v>
      </c>
      <c r="N25" s="42">
        <v>0</v>
      </c>
    </row>
    <row r="26" spans="1:32" x14ac:dyDescent="0.25">
      <c r="A26" s="41" t="s">
        <v>369</v>
      </c>
      <c r="B26" s="42">
        <v>55</v>
      </c>
      <c r="D26" s="41" t="s">
        <v>584</v>
      </c>
      <c r="E26" s="42">
        <v>12</v>
      </c>
      <c r="G26" s="41" t="s">
        <v>582</v>
      </c>
      <c r="H26" s="42">
        <v>9</v>
      </c>
      <c r="M26" s="41" t="s">
        <v>376</v>
      </c>
      <c r="N26" s="42">
        <v>0</v>
      </c>
    </row>
    <row r="27" spans="1:32" x14ac:dyDescent="0.25">
      <c r="A27" s="41" t="s">
        <v>259</v>
      </c>
      <c r="B27" s="42">
        <v>54</v>
      </c>
      <c r="D27" s="41" t="s">
        <v>649</v>
      </c>
      <c r="E27" s="42">
        <v>11</v>
      </c>
      <c r="G27" s="41" t="s">
        <v>383</v>
      </c>
      <c r="H27" s="42">
        <v>8</v>
      </c>
      <c r="M27" s="41" t="s">
        <v>303</v>
      </c>
      <c r="N27" s="42">
        <v>0</v>
      </c>
    </row>
    <row r="28" spans="1:32" x14ac:dyDescent="0.25">
      <c r="A28" s="41" t="s">
        <v>371</v>
      </c>
      <c r="B28" s="42">
        <v>54</v>
      </c>
      <c r="D28" s="41" t="s">
        <v>615</v>
      </c>
      <c r="E28" s="42">
        <v>9</v>
      </c>
      <c r="G28" s="41" t="s">
        <v>537</v>
      </c>
      <c r="H28" s="42">
        <v>7</v>
      </c>
      <c r="M28" s="43" t="s">
        <v>374</v>
      </c>
      <c r="N28" s="44">
        <v>0</v>
      </c>
    </row>
    <row r="29" spans="1:32" x14ac:dyDescent="0.25">
      <c r="A29" s="41" t="s">
        <v>290</v>
      </c>
      <c r="B29" s="42">
        <v>54</v>
      </c>
      <c r="D29" s="41" t="s">
        <v>647</v>
      </c>
      <c r="E29" s="42">
        <v>8</v>
      </c>
      <c r="G29" s="41" t="s">
        <v>393</v>
      </c>
      <c r="H29" s="42">
        <v>6</v>
      </c>
    </row>
    <row r="30" spans="1:32" x14ac:dyDescent="0.25">
      <c r="A30" s="41" t="s">
        <v>432</v>
      </c>
      <c r="B30" s="42">
        <v>53</v>
      </c>
      <c r="D30" s="41" t="s">
        <v>440</v>
      </c>
      <c r="E30" s="42">
        <v>8</v>
      </c>
      <c r="G30" s="41" t="s">
        <v>392</v>
      </c>
      <c r="H30" s="42">
        <v>6</v>
      </c>
    </row>
    <row r="31" spans="1:32" x14ac:dyDescent="0.25">
      <c r="A31" s="41" t="s">
        <v>294</v>
      </c>
      <c r="B31" s="42">
        <v>52</v>
      </c>
      <c r="D31" s="41" t="s">
        <v>693</v>
      </c>
      <c r="E31" s="42">
        <v>7</v>
      </c>
      <c r="G31" s="41" t="s">
        <v>592</v>
      </c>
      <c r="H31" s="42">
        <v>5</v>
      </c>
    </row>
    <row r="32" spans="1:32" x14ac:dyDescent="0.25">
      <c r="A32" s="41" t="s">
        <v>297</v>
      </c>
      <c r="B32" s="42">
        <v>51</v>
      </c>
      <c r="D32" s="41" t="s">
        <v>436</v>
      </c>
      <c r="E32" s="42">
        <v>7</v>
      </c>
      <c r="G32" s="41" t="s">
        <v>391</v>
      </c>
      <c r="H32" s="42">
        <v>5</v>
      </c>
    </row>
    <row r="33" spans="1:8" x14ac:dyDescent="0.25">
      <c r="A33" s="41" t="s">
        <v>287</v>
      </c>
      <c r="B33" s="42">
        <v>51</v>
      </c>
      <c r="D33" s="41" t="s">
        <v>694</v>
      </c>
      <c r="E33" s="42">
        <v>6</v>
      </c>
      <c r="G33" s="41" t="s">
        <v>664</v>
      </c>
      <c r="H33" s="42">
        <v>5</v>
      </c>
    </row>
    <row r="34" spans="1:8" x14ac:dyDescent="0.25">
      <c r="A34" s="41" t="s">
        <v>289</v>
      </c>
      <c r="B34" s="42">
        <v>51</v>
      </c>
      <c r="D34" s="41" t="s">
        <v>695</v>
      </c>
      <c r="E34" s="42">
        <v>6</v>
      </c>
      <c r="G34" s="41" t="s">
        <v>386</v>
      </c>
      <c r="H34" s="42">
        <v>5</v>
      </c>
    </row>
    <row r="35" spans="1:8" x14ac:dyDescent="0.25">
      <c r="A35" s="41" t="s">
        <v>373</v>
      </c>
      <c r="B35" s="42">
        <v>50</v>
      </c>
      <c r="D35" s="41" t="s">
        <v>556</v>
      </c>
      <c r="E35" s="42">
        <v>6</v>
      </c>
      <c r="G35" s="41" t="s">
        <v>427</v>
      </c>
      <c r="H35" s="42">
        <v>4</v>
      </c>
    </row>
    <row r="36" spans="1:8" x14ac:dyDescent="0.25">
      <c r="A36" s="41" t="s">
        <v>284</v>
      </c>
      <c r="B36" s="42">
        <v>50</v>
      </c>
      <c r="D36" s="41" t="s">
        <v>652</v>
      </c>
      <c r="E36" s="42">
        <v>6</v>
      </c>
      <c r="G36" s="41" t="s">
        <v>394</v>
      </c>
      <c r="H36" s="42">
        <v>3</v>
      </c>
    </row>
    <row r="37" spans="1:8" x14ac:dyDescent="0.25">
      <c r="A37" s="41" t="s">
        <v>430</v>
      </c>
      <c r="B37" s="42">
        <v>49</v>
      </c>
      <c r="D37" s="41" t="s">
        <v>439</v>
      </c>
      <c r="E37" s="42">
        <v>6</v>
      </c>
      <c r="G37" s="41" t="s">
        <v>385</v>
      </c>
      <c r="H37" s="42">
        <v>3</v>
      </c>
    </row>
    <row r="38" spans="1:8" x14ac:dyDescent="0.25">
      <c r="A38" s="41" t="s">
        <v>260</v>
      </c>
      <c r="B38" s="42">
        <v>47</v>
      </c>
      <c r="D38" s="41" t="s">
        <v>648</v>
      </c>
      <c r="E38" s="42">
        <v>6</v>
      </c>
      <c r="G38" s="41" t="s">
        <v>672</v>
      </c>
      <c r="H38" s="42">
        <v>3</v>
      </c>
    </row>
    <row r="39" spans="1:8" x14ac:dyDescent="0.25">
      <c r="A39" s="41" t="s">
        <v>370</v>
      </c>
      <c r="B39" s="42">
        <v>44</v>
      </c>
      <c r="D39" s="41" t="s">
        <v>650</v>
      </c>
      <c r="E39" s="42">
        <v>4</v>
      </c>
      <c r="G39" s="41" t="s">
        <v>580</v>
      </c>
      <c r="H39" s="42">
        <v>2</v>
      </c>
    </row>
    <row r="40" spans="1:8" x14ac:dyDescent="0.25">
      <c r="A40" s="41" t="s">
        <v>523</v>
      </c>
      <c r="B40" s="42">
        <v>41</v>
      </c>
      <c r="D40" s="41" t="s">
        <v>651</v>
      </c>
      <c r="E40" s="42">
        <v>4</v>
      </c>
      <c r="G40" s="41" t="s">
        <v>266</v>
      </c>
      <c r="H40" s="42">
        <v>2</v>
      </c>
    </row>
    <row r="41" spans="1:8" x14ac:dyDescent="0.25">
      <c r="A41" s="41" t="s">
        <v>293</v>
      </c>
      <c r="B41" s="42">
        <v>40</v>
      </c>
      <c r="D41" s="41" t="s">
        <v>653</v>
      </c>
      <c r="E41" s="42">
        <v>3</v>
      </c>
      <c r="G41" s="41" t="s">
        <v>460</v>
      </c>
      <c r="H41" s="42">
        <v>2</v>
      </c>
    </row>
    <row r="42" spans="1:8" x14ac:dyDescent="0.25">
      <c r="A42" s="41" t="s">
        <v>295</v>
      </c>
      <c r="B42" s="42">
        <v>39</v>
      </c>
      <c r="D42" s="41" t="s">
        <v>655</v>
      </c>
      <c r="E42" s="42">
        <v>3</v>
      </c>
      <c r="G42" s="41" t="s">
        <v>387</v>
      </c>
      <c r="H42" s="42">
        <v>1</v>
      </c>
    </row>
    <row r="43" spans="1:8" x14ac:dyDescent="0.25">
      <c r="A43" s="41" t="s">
        <v>299</v>
      </c>
      <c r="B43" s="42">
        <v>36</v>
      </c>
      <c r="D43" s="41" t="s">
        <v>654</v>
      </c>
      <c r="E43" s="42">
        <v>3</v>
      </c>
      <c r="G43" s="41" t="s">
        <v>382</v>
      </c>
      <c r="H43" s="42">
        <v>1</v>
      </c>
    </row>
    <row r="44" spans="1:8" x14ac:dyDescent="0.25">
      <c r="A44" s="41" t="s">
        <v>269</v>
      </c>
      <c r="B44" s="42">
        <v>35</v>
      </c>
      <c r="D44" s="41" t="s">
        <v>552</v>
      </c>
      <c r="E44" s="42">
        <v>3</v>
      </c>
      <c r="G44" s="41" t="s">
        <v>27</v>
      </c>
      <c r="H44" s="42">
        <v>0</v>
      </c>
    </row>
    <row r="45" spans="1:8" x14ac:dyDescent="0.25">
      <c r="A45" s="41" t="s">
        <v>291</v>
      </c>
      <c r="B45" s="42">
        <v>35</v>
      </c>
      <c r="D45" s="41" t="s">
        <v>657</v>
      </c>
      <c r="E45" s="42">
        <v>2</v>
      </c>
      <c r="G45" s="41" t="s">
        <v>549</v>
      </c>
      <c r="H45" s="42">
        <v>0</v>
      </c>
    </row>
    <row r="46" spans="1:8" x14ac:dyDescent="0.25">
      <c r="A46" s="41" t="s">
        <v>435</v>
      </c>
      <c r="B46" s="42">
        <v>35</v>
      </c>
      <c r="D46" s="41" t="s">
        <v>659</v>
      </c>
      <c r="E46" s="42">
        <v>2</v>
      </c>
      <c r="G46" s="41" t="s">
        <v>613</v>
      </c>
      <c r="H46" s="42">
        <v>0</v>
      </c>
    </row>
    <row r="47" spans="1:8" x14ac:dyDescent="0.25">
      <c r="A47" s="41" t="s">
        <v>379</v>
      </c>
      <c r="B47" s="42">
        <v>35</v>
      </c>
      <c r="D47" s="41" t="s">
        <v>658</v>
      </c>
      <c r="E47" s="42">
        <v>2</v>
      </c>
      <c r="G47" s="41" t="s">
        <v>395</v>
      </c>
      <c r="H47" s="42">
        <v>0</v>
      </c>
    </row>
    <row r="48" spans="1:8" x14ac:dyDescent="0.25">
      <c r="A48" s="41" t="s">
        <v>485</v>
      </c>
      <c r="B48" s="42">
        <v>34</v>
      </c>
      <c r="D48" s="41" t="s">
        <v>656</v>
      </c>
      <c r="E48" s="42">
        <v>2</v>
      </c>
      <c r="G48" s="41" t="s">
        <v>673</v>
      </c>
      <c r="H48" s="42">
        <v>0</v>
      </c>
    </row>
    <row r="49" spans="1:8" x14ac:dyDescent="0.25">
      <c r="A49" s="41" t="s">
        <v>276</v>
      </c>
      <c r="B49" s="42">
        <v>33</v>
      </c>
      <c r="D49" s="41" t="s">
        <v>660</v>
      </c>
      <c r="E49" s="42">
        <v>1</v>
      </c>
      <c r="G49" s="41" t="s">
        <v>426</v>
      </c>
      <c r="H49" s="42">
        <v>0</v>
      </c>
    </row>
    <row r="50" spans="1:8" x14ac:dyDescent="0.25">
      <c r="A50" s="41" t="s">
        <v>437</v>
      </c>
      <c r="B50" s="42">
        <v>32</v>
      </c>
      <c r="D50" s="41" t="s">
        <v>696</v>
      </c>
      <c r="E50" s="42">
        <v>1</v>
      </c>
      <c r="G50" s="41" t="s">
        <v>581</v>
      </c>
      <c r="H50" s="42">
        <v>0</v>
      </c>
    </row>
    <row r="51" spans="1:8" x14ac:dyDescent="0.25">
      <c r="A51" s="41" t="s">
        <v>380</v>
      </c>
      <c r="B51" s="42">
        <v>31</v>
      </c>
      <c r="D51" s="41" t="s">
        <v>697</v>
      </c>
      <c r="E51" s="42">
        <v>0</v>
      </c>
      <c r="G51" s="41" t="s">
        <v>674</v>
      </c>
      <c r="H51" s="42">
        <v>0</v>
      </c>
    </row>
    <row r="52" spans="1:8" x14ac:dyDescent="0.25">
      <c r="A52" s="41" t="s">
        <v>525</v>
      </c>
      <c r="B52" s="42">
        <v>26</v>
      </c>
      <c r="D52" s="41" t="s">
        <v>698</v>
      </c>
      <c r="E52" s="42">
        <v>0</v>
      </c>
      <c r="G52" s="41" t="s">
        <v>388</v>
      </c>
      <c r="H52" s="42">
        <v>0</v>
      </c>
    </row>
    <row r="53" spans="1:8" x14ac:dyDescent="0.25">
      <c r="A53" s="41" t="s">
        <v>302</v>
      </c>
      <c r="B53" s="42">
        <v>26</v>
      </c>
      <c r="D53" s="41" t="s">
        <v>699</v>
      </c>
      <c r="E53" s="42">
        <v>0</v>
      </c>
      <c r="G53" s="43" t="s">
        <v>428</v>
      </c>
      <c r="H53" s="44">
        <v>0</v>
      </c>
    </row>
    <row r="54" spans="1:8" x14ac:dyDescent="0.25">
      <c r="A54" s="41" t="s">
        <v>286</v>
      </c>
      <c r="B54" s="42">
        <v>24</v>
      </c>
      <c r="D54" s="41" t="s">
        <v>662</v>
      </c>
      <c r="E54" s="42">
        <v>0</v>
      </c>
    </row>
    <row r="55" spans="1:8" x14ac:dyDescent="0.25">
      <c r="A55" s="41" t="s">
        <v>583</v>
      </c>
      <c r="B55" s="42">
        <v>24</v>
      </c>
      <c r="D55" s="41" t="s">
        <v>700</v>
      </c>
      <c r="E55" s="42">
        <v>0</v>
      </c>
    </row>
    <row r="56" spans="1:8" x14ac:dyDescent="0.25">
      <c r="A56" s="41" t="s">
        <v>425</v>
      </c>
      <c r="B56" s="42">
        <v>24</v>
      </c>
      <c r="D56" s="41" t="s">
        <v>600</v>
      </c>
      <c r="E56" s="42">
        <v>0</v>
      </c>
    </row>
    <row r="57" spans="1:8" x14ac:dyDescent="0.25">
      <c r="A57" s="41" t="s">
        <v>571</v>
      </c>
      <c r="B57" s="42">
        <v>23</v>
      </c>
      <c r="D57" s="41" t="s">
        <v>701</v>
      </c>
      <c r="E57" s="42">
        <v>0</v>
      </c>
    </row>
    <row r="58" spans="1:8" x14ac:dyDescent="0.25">
      <c r="A58" s="41" t="s">
        <v>471</v>
      </c>
      <c r="B58" s="42">
        <v>23</v>
      </c>
      <c r="D58" s="41" t="s">
        <v>661</v>
      </c>
      <c r="E58" s="42">
        <v>0</v>
      </c>
    </row>
    <row r="59" spans="1:8" x14ac:dyDescent="0.25">
      <c r="A59" s="41" t="s">
        <v>553</v>
      </c>
      <c r="B59" s="42">
        <v>22</v>
      </c>
      <c r="D59" s="41" t="s">
        <v>702</v>
      </c>
      <c r="E59" s="42">
        <v>0</v>
      </c>
    </row>
    <row r="60" spans="1:8" x14ac:dyDescent="0.25">
      <c r="A60" s="41" t="s">
        <v>527</v>
      </c>
      <c r="B60" s="42">
        <v>22</v>
      </c>
      <c r="D60" s="41" t="s">
        <v>601</v>
      </c>
      <c r="E60" s="42">
        <v>0</v>
      </c>
    </row>
    <row r="61" spans="1:8" x14ac:dyDescent="0.25">
      <c r="A61" s="41" t="s">
        <v>489</v>
      </c>
      <c r="B61" s="42">
        <v>21</v>
      </c>
      <c r="D61" s="41" t="s">
        <v>703</v>
      </c>
      <c r="E61" s="42">
        <v>0</v>
      </c>
    </row>
    <row r="62" spans="1:8" x14ac:dyDescent="0.25">
      <c r="A62" s="41" t="s">
        <v>524</v>
      </c>
      <c r="B62" s="42">
        <v>21</v>
      </c>
      <c r="D62" s="41" t="s">
        <v>441</v>
      </c>
      <c r="E62" s="42">
        <v>0</v>
      </c>
    </row>
    <row r="63" spans="1:8" x14ac:dyDescent="0.25">
      <c r="A63" s="41" t="s">
        <v>273</v>
      </c>
      <c r="B63" s="42">
        <v>21</v>
      </c>
      <c r="D63" s="41" t="s">
        <v>387</v>
      </c>
      <c r="E63" s="42">
        <v>0</v>
      </c>
    </row>
    <row r="64" spans="1:8" x14ac:dyDescent="0.25">
      <c r="A64" s="41" t="s">
        <v>438</v>
      </c>
      <c r="B64" s="42">
        <v>20</v>
      </c>
      <c r="D64" s="41" t="s">
        <v>663</v>
      </c>
      <c r="E64" s="42">
        <v>0</v>
      </c>
    </row>
    <row r="65" spans="1:5" x14ac:dyDescent="0.25">
      <c r="A65" s="41" t="s">
        <v>528</v>
      </c>
      <c r="B65" s="42">
        <v>20</v>
      </c>
      <c r="D65" s="41" t="s">
        <v>27</v>
      </c>
      <c r="E65" s="42">
        <v>0</v>
      </c>
    </row>
    <row r="66" spans="1:5" x14ac:dyDescent="0.25">
      <c r="A66" s="41" t="s">
        <v>551</v>
      </c>
      <c r="B66" s="42">
        <v>18</v>
      </c>
      <c r="D66" s="43" t="s">
        <v>555</v>
      </c>
      <c r="E66" s="44">
        <v>0</v>
      </c>
    </row>
    <row r="67" spans="1:5" x14ac:dyDescent="0.25">
      <c r="A67" s="41" t="s">
        <v>316</v>
      </c>
      <c r="B67" s="42">
        <v>18</v>
      </c>
    </row>
    <row r="68" spans="1:5" x14ac:dyDescent="0.25">
      <c r="A68" s="41" t="s">
        <v>300</v>
      </c>
      <c r="B68" s="42">
        <v>18</v>
      </c>
    </row>
    <row r="69" spans="1:5" x14ac:dyDescent="0.25">
      <c r="A69" s="41" t="s">
        <v>375</v>
      </c>
      <c r="B69" s="42">
        <v>17</v>
      </c>
    </row>
    <row r="70" spans="1:5" x14ac:dyDescent="0.25">
      <c r="A70" s="41" t="s">
        <v>271</v>
      </c>
      <c r="B70" s="42">
        <v>17</v>
      </c>
    </row>
    <row r="71" spans="1:5" x14ac:dyDescent="0.25">
      <c r="A71" s="41" t="s">
        <v>372</v>
      </c>
      <c r="B71" s="42">
        <v>16</v>
      </c>
    </row>
    <row r="72" spans="1:5" x14ac:dyDescent="0.25">
      <c r="A72" s="41" t="s">
        <v>301</v>
      </c>
      <c r="B72" s="42">
        <v>16</v>
      </c>
    </row>
    <row r="73" spans="1:5" x14ac:dyDescent="0.25">
      <c r="A73" s="41" t="s">
        <v>265</v>
      </c>
      <c r="B73" s="42">
        <v>16</v>
      </c>
    </row>
    <row r="74" spans="1:5" x14ac:dyDescent="0.25">
      <c r="A74" s="41" t="s">
        <v>326</v>
      </c>
      <c r="B74" s="42">
        <v>15</v>
      </c>
    </row>
    <row r="75" spans="1:5" x14ac:dyDescent="0.25">
      <c r="A75" s="41" t="s">
        <v>614</v>
      </c>
      <c r="B75" s="42">
        <v>15</v>
      </c>
    </row>
    <row r="76" spans="1:5" x14ac:dyDescent="0.25">
      <c r="A76" s="41" t="s">
        <v>431</v>
      </c>
      <c r="B76" s="42">
        <v>15</v>
      </c>
    </row>
    <row r="77" spans="1:5" x14ac:dyDescent="0.25">
      <c r="A77" s="41" t="s">
        <v>389</v>
      </c>
      <c r="B77" s="42">
        <v>15</v>
      </c>
    </row>
    <row r="78" spans="1:5" x14ac:dyDescent="0.25">
      <c r="A78" s="41" t="s">
        <v>459</v>
      </c>
      <c r="B78" s="42">
        <v>14</v>
      </c>
    </row>
    <row r="79" spans="1:5" x14ac:dyDescent="0.25">
      <c r="A79" s="41" t="s">
        <v>381</v>
      </c>
      <c r="B79" s="42">
        <v>14</v>
      </c>
    </row>
    <row r="80" spans="1:5" x14ac:dyDescent="0.25">
      <c r="A80" s="41" t="s">
        <v>390</v>
      </c>
      <c r="B80" s="42">
        <v>14</v>
      </c>
    </row>
    <row r="81" spans="1:2" x14ac:dyDescent="0.25">
      <c r="A81" s="41" t="s">
        <v>266</v>
      </c>
      <c r="B81" s="42">
        <v>13</v>
      </c>
    </row>
    <row r="82" spans="1:2" x14ac:dyDescent="0.25">
      <c r="A82" s="41" t="s">
        <v>305</v>
      </c>
      <c r="B82" s="42">
        <v>13</v>
      </c>
    </row>
    <row r="83" spans="1:2" x14ac:dyDescent="0.25">
      <c r="A83" s="41" t="s">
        <v>526</v>
      </c>
      <c r="B83" s="42">
        <v>12</v>
      </c>
    </row>
    <row r="84" spans="1:2" x14ac:dyDescent="0.25">
      <c r="A84" s="41" t="s">
        <v>584</v>
      </c>
      <c r="B84" s="42">
        <v>12</v>
      </c>
    </row>
    <row r="85" spans="1:2" x14ac:dyDescent="0.25">
      <c r="A85" s="41" t="s">
        <v>646</v>
      </c>
      <c r="B85" s="42">
        <v>12</v>
      </c>
    </row>
    <row r="86" spans="1:2" x14ac:dyDescent="0.25">
      <c r="A86" s="41" t="s">
        <v>484</v>
      </c>
      <c r="B86" s="42">
        <v>12</v>
      </c>
    </row>
    <row r="87" spans="1:2" x14ac:dyDescent="0.25">
      <c r="A87" s="41" t="s">
        <v>384</v>
      </c>
      <c r="B87" s="42">
        <v>12</v>
      </c>
    </row>
    <row r="88" spans="1:2" x14ac:dyDescent="0.25">
      <c r="A88" s="41" t="s">
        <v>396</v>
      </c>
      <c r="B88" s="42">
        <v>11</v>
      </c>
    </row>
    <row r="89" spans="1:2" x14ac:dyDescent="0.25">
      <c r="A89" s="41" t="s">
        <v>278</v>
      </c>
      <c r="B89" s="42">
        <v>11</v>
      </c>
    </row>
    <row r="90" spans="1:2" x14ac:dyDescent="0.25">
      <c r="A90" s="41" t="s">
        <v>649</v>
      </c>
      <c r="B90" s="42">
        <v>11</v>
      </c>
    </row>
    <row r="91" spans="1:2" x14ac:dyDescent="0.25">
      <c r="A91" s="41" t="s">
        <v>274</v>
      </c>
      <c r="B91" s="42">
        <v>11</v>
      </c>
    </row>
    <row r="92" spans="1:2" x14ac:dyDescent="0.25">
      <c r="A92" s="41" t="s">
        <v>579</v>
      </c>
      <c r="B92" s="42">
        <v>10</v>
      </c>
    </row>
    <row r="93" spans="1:2" x14ac:dyDescent="0.25">
      <c r="A93" s="41" t="s">
        <v>429</v>
      </c>
      <c r="B93" s="42">
        <v>10</v>
      </c>
    </row>
    <row r="94" spans="1:2" x14ac:dyDescent="0.25">
      <c r="A94" s="41" t="s">
        <v>622</v>
      </c>
      <c r="B94" s="42">
        <v>10</v>
      </c>
    </row>
    <row r="95" spans="1:2" x14ac:dyDescent="0.25">
      <c r="A95" s="41" t="s">
        <v>328</v>
      </c>
      <c r="B95" s="42">
        <v>10</v>
      </c>
    </row>
    <row r="96" spans="1:2" x14ac:dyDescent="0.25">
      <c r="A96" s="41" t="s">
        <v>329</v>
      </c>
      <c r="B96" s="42">
        <v>10</v>
      </c>
    </row>
    <row r="97" spans="1:2" x14ac:dyDescent="0.25">
      <c r="A97" s="41" t="s">
        <v>325</v>
      </c>
      <c r="B97" s="42">
        <v>10</v>
      </c>
    </row>
    <row r="98" spans="1:2" x14ac:dyDescent="0.25">
      <c r="A98" s="41" t="s">
        <v>448</v>
      </c>
      <c r="B98" s="42">
        <v>10</v>
      </c>
    </row>
    <row r="99" spans="1:2" x14ac:dyDescent="0.25">
      <c r="A99" s="41" t="s">
        <v>449</v>
      </c>
      <c r="B99" s="42">
        <v>10</v>
      </c>
    </row>
    <row r="100" spans="1:2" x14ac:dyDescent="0.25">
      <c r="A100" s="41" t="s">
        <v>582</v>
      </c>
      <c r="B100" s="42">
        <v>9</v>
      </c>
    </row>
    <row r="101" spans="1:2" x14ac:dyDescent="0.25">
      <c r="A101" s="41" t="s">
        <v>550</v>
      </c>
      <c r="B101" s="42">
        <v>9</v>
      </c>
    </row>
    <row r="102" spans="1:2" x14ac:dyDescent="0.25">
      <c r="A102" s="41" t="s">
        <v>615</v>
      </c>
      <c r="B102" s="42">
        <v>9</v>
      </c>
    </row>
    <row r="103" spans="1:2" x14ac:dyDescent="0.25">
      <c r="A103" s="41" t="s">
        <v>458</v>
      </c>
      <c r="B103" s="42">
        <v>9</v>
      </c>
    </row>
    <row r="104" spans="1:2" x14ac:dyDescent="0.25">
      <c r="A104" s="41" t="s">
        <v>461</v>
      </c>
      <c r="B104" s="42">
        <v>9</v>
      </c>
    </row>
    <row r="105" spans="1:2" x14ac:dyDescent="0.25">
      <c r="A105" s="41" t="s">
        <v>647</v>
      </c>
      <c r="B105" s="42">
        <v>8</v>
      </c>
    </row>
    <row r="106" spans="1:2" x14ac:dyDescent="0.25">
      <c r="A106" s="41" t="s">
        <v>298</v>
      </c>
      <c r="B106" s="42">
        <v>8</v>
      </c>
    </row>
    <row r="107" spans="1:2" x14ac:dyDescent="0.25">
      <c r="A107" s="41" t="s">
        <v>383</v>
      </c>
      <c r="B107" s="42">
        <v>8</v>
      </c>
    </row>
    <row r="108" spans="1:2" x14ac:dyDescent="0.25">
      <c r="A108" s="41" t="s">
        <v>493</v>
      </c>
      <c r="B108" s="42">
        <v>8</v>
      </c>
    </row>
    <row r="109" spans="1:2" x14ac:dyDescent="0.25">
      <c r="A109" s="41" t="s">
        <v>440</v>
      </c>
      <c r="B109" s="42">
        <v>8</v>
      </c>
    </row>
    <row r="110" spans="1:2" x14ac:dyDescent="0.25">
      <c r="A110" s="41" t="s">
        <v>693</v>
      </c>
      <c r="B110" s="42">
        <v>7</v>
      </c>
    </row>
    <row r="111" spans="1:2" x14ac:dyDescent="0.25">
      <c r="A111" s="41" t="s">
        <v>433</v>
      </c>
      <c r="B111" s="42">
        <v>7</v>
      </c>
    </row>
    <row r="112" spans="1:2" x14ac:dyDescent="0.25">
      <c r="A112" s="41" t="s">
        <v>537</v>
      </c>
      <c r="B112" s="42">
        <v>7</v>
      </c>
    </row>
    <row r="113" spans="1:2" x14ac:dyDescent="0.25">
      <c r="A113" s="41" t="s">
        <v>436</v>
      </c>
      <c r="B113" s="42">
        <v>7</v>
      </c>
    </row>
    <row r="114" spans="1:2" x14ac:dyDescent="0.25">
      <c r="A114" s="41" t="s">
        <v>694</v>
      </c>
      <c r="B114" s="42">
        <v>6</v>
      </c>
    </row>
    <row r="115" spans="1:2" x14ac:dyDescent="0.25">
      <c r="A115" s="41" t="s">
        <v>648</v>
      </c>
      <c r="B115" s="42">
        <v>6</v>
      </c>
    </row>
    <row r="116" spans="1:2" x14ac:dyDescent="0.25">
      <c r="A116" s="41" t="s">
        <v>392</v>
      </c>
      <c r="B116" s="42">
        <v>6</v>
      </c>
    </row>
    <row r="117" spans="1:2" x14ac:dyDescent="0.25">
      <c r="A117" s="41" t="s">
        <v>487</v>
      </c>
      <c r="B117" s="42">
        <v>6</v>
      </c>
    </row>
    <row r="118" spans="1:2" x14ac:dyDescent="0.25">
      <c r="A118" s="41" t="s">
        <v>439</v>
      </c>
      <c r="B118" s="42">
        <v>6</v>
      </c>
    </row>
    <row r="119" spans="1:2" x14ac:dyDescent="0.25">
      <c r="A119" s="41" t="s">
        <v>377</v>
      </c>
      <c r="B119" s="42">
        <v>6</v>
      </c>
    </row>
    <row r="120" spans="1:2" x14ac:dyDescent="0.25">
      <c r="A120" s="41" t="s">
        <v>398</v>
      </c>
      <c r="B120" s="42">
        <v>6</v>
      </c>
    </row>
    <row r="121" spans="1:2" x14ac:dyDescent="0.25">
      <c r="A121" s="41" t="s">
        <v>263</v>
      </c>
      <c r="B121" s="42">
        <v>6</v>
      </c>
    </row>
    <row r="122" spans="1:2" x14ac:dyDescent="0.25">
      <c r="A122" s="41" t="s">
        <v>652</v>
      </c>
      <c r="B122" s="42">
        <v>6</v>
      </c>
    </row>
    <row r="123" spans="1:2" x14ac:dyDescent="0.25">
      <c r="A123" s="41" t="s">
        <v>393</v>
      </c>
      <c r="B123" s="42">
        <v>6</v>
      </c>
    </row>
    <row r="124" spans="1:2" x14ac:dyDescent="0.25">
      <c r="A124" s="41" t="s">
        <v>695</v>
      </c>
      <c r="B124" s="42">
        <v>6</v>
      </c>
    </row>
    <row r="125" spans="1:2" x14ac:dyDescent="0.25">
      <c r="A125" s="41" t="s">
        <v>556</v>
      </c>
      <c r="B125" s="42">
        <v>6</v>
      </c>
    </row>
    <row r="126" spans="1:2" x14ac:dyDescent="0.25">
      <c r="A126" s="41" t="s">
        <v>554</v>
      </c>
      <c r="B126" s="42">
        <v>5</v>
      </c>
    </row>
    <row r="127" spans="1:2" x14ac:dyDescent="0.25">
      <c r="A127" s="41" t="s">
        <v>505</v>
      </c>
      <c r="B127" s="42">
        <v>5</v>
      </c>
    </row>
    <row r="128" spans="1:2" x14ac:dyDescent="0.25">
      <c r="A128" s="41" t="s">
        <v>504</v>
      </c>
      <c r="B128" s="42">
        <v>5</v>
      </c>
    </row>
    <row r="129" spans="1:2" x14ac:dyDescent="0.25">
      <c r="A129" s="41" t="s">
        <v>397</v>
      </c>
      <c r="B129" s="42">
        <v>5</v>
      </c>
    </row>
    <row r="130" spans="1:2" x14ac:dyDescent="0.25">
      <c r="A130" s="41" t="s">
        <v>664</v>
      </c>
      <c r="B130" s="42">
        <v>5</v>
      </c>
    </row>
    <row r="131" spans="1:2" x14ac:dyDescent="0.25">
      <c r="A131" s="41" t="s">
        <v>592</v>
      </c>
      <c r="B131" s="42">
        <v>5</v>
      </c>
    </row>
    <row r="132" spans="1:2" x14ac:dyDescent="0.25">
      <c r="A132" s="41" t="s">
        <v>391</v>
      </c>
      <c r="B132" s="42">
        <v>5</v>
      </c>
    </row>
    <row r="133" spans="1:2" x14ac:dyDescent="0.25">
      <c r="A133" s="41" t="s">
        <v>488</v>
      </c>
      <c r="B133" s="42">
        <v>5</v>
      </c>
    </row>
    <row r="134" spans="1:2" x14ac:dyDescent="0.25">
      <c r="A134" s="41" t="s">
        <v>386</v>
      </c>
      <c r="B134" s="42">
        <v>5</v>
      </c>
    </row>
    <row r="135" spans="1:2" x14ac:dyDescent="0.25">
      <c r="A135" s="41" t="s">
        <v>650</v>
      </c>
      <c r="B135" s="42">
        <v>4</v>
      </c>
    </row>
    <row r="136" spans="1:2" x14ac:dyDescent="0.25">
      <c r="A136" s="41" t="s">
        <v>427</v>
      </c>
      <c r="B136" s="42">
        <v>4</v>
      </c>
    </row>
    <row r="137" spans="1:2" x14ac:dyDescent="0.25">
      <c r="A137" s="41" t="s">
        <v>651</v>
      </c>
      <c r="B137" s="42">
        <v>4</v>
      </c>
    </row>
    <row r="138" spans="1:2" x14ac:dyDescent="0.25">
      <c r="A138" s="41" t="s">
        <v>490</v>
      </c>
      <c r="B138" s="42">
        <v>3</v>
      </c>
    </row>
    <row r="139" spans="1:2" x14ac:dyDescent="0.25">
      <c r="A139" s="41" t="s">
        <v>672</v>
      </c>
      <c r="B139" s="42">
        <v>3</v>
      </c>
    </row>
    <row r="140" spans="1:2" x14ac:dyDescent="0.25">
      <c r="A140" s="41" t="s">
        <v>654</v>
      </c>
      <c r="B140" s="42">
        <v>3</v>
      </c>
    </row>
    <row r="141" spans="1:2" x14ac:dyDescent="0.25">
      <c r="A141" s="41" t="s">
        <v>385</v>
      </c>
      <c r="B141" s="42">
        <v>3</v>
      </c>
    </row>
    <row r="142" spans="1:2" x14ac:dyDescent="0.25">
      <c r="A142" s="41" t="s">
        <v>394</v>
      </c>
      <c r="B142" s="42">
        <v>3</v>
      </c>
    </row>
    <row r="143" spans="1:2" x14ac:dyDescent="0.25">
      <c r="A143" s="41" t="s">
        <v>552</v>
      </c>
      <c r="B143" s="42">
        <v>3</v>
      </c>
    </row>
    <row r="144" spans="1:2" x14ac:dyDescent="0.25">
      <c r="A144" s="41" t="s">
        <v>655</v>
      </c>
      <c r="B144" s="42">
        <v>3</v>
      </c>
    </row>
    <row r="145" spans="1:2" x14ac:dyDescent="0.25">
      <c r="A145" s="41" t="s">
        <v>653</v>
      </c>
      <c r="B145" s="42">
        <v>3</v>
      </c>
    </row>
    <row r="146" spans="1:2" x14ac:dyDescent="0.25">
      <c r="A146" s="41" t="s">
        <v>434</v>
      </c>
      <c r="B146" s="42">
        <v>3</v>
      </c>
    </row>
    <row r="147" spans="1:2" x14ac:dyDescent="0.25">
      <c r="A147" s="41" t="s">
        <v>657</v>
      </c>
      <c r="B147" s="42">
        <v>2</v>
      </c>
    </row>
    <row r="148" spans="1:2" x14ac:dyDescent="0.25">
      <c r="A148" s="41" t="s">
        <v>658</v>
      </c>
      <c r="B148" s="42">
        <v>2</v>
      </c>
    </row>
    <row r="149" spans="1:2" x14ac:dyDescent="0.25">
      <c r="A149" s="41" t="s">
        <v>264</v>
      </c>
      <c r="B149" s="42">
        <v>2</v>
      </c>
    </row>
    <row r="150" spans="1:2" x14ac:dyDescent="0.25">
      <c r="A150" s="41" t="s">
        <v>580</v>
      </c>
      <c r="B150" s="42">
        <v>2</v>
      </c>
    </row>
    <row r="151" spans="1:2" x14ac:dyDescent="0.25">
      <c r="A151" s="41" t="s">
        <v>659</v>
      </c>
      <c r="B151" s="42">
        <v>2</v>
      </c>
    </row>
    <row r="152" spans="1:2" x14ac:dyDescent="0.25">
      <c r="A152" s="41" t="s">
        <v>317</v>
      </c>
      <c r="B152" s="42">
        <v>2</v>
      </c>
    </row>
    <row r="153" spans="1:2" x14ac:dyDescent="0.25">
      <c r="A153" s="41" t="s">
        <v>656</v>
      </c>
      <c r="B153" s="42">
        <v>2</v>
      </c>
    </row>
    <row r="154" spans="1:2" x14ac:dyDescent="0.25">
      <c r="A154" s="41" t="s">
        <v>460</v>
      </c>
      <c r="B154" s="42">
        <v>2</v>
      </c>
    </row>
    <row r="155" spans="1:2" x14ac:dyDescent="0.25">
      <c r="A155" s="41" t="s">
        <v>494</v>
      </c>
      <c r="B155" s="42">
        <v>2</v>
      </c>
    </row>
    <row r="156" spans="1:2" x14ac:dyDescent="0.25">
      <c r="A156" s="41" t="s">
        <v>509</v>
      </c>
      <c r="B156" s="42">
        <v>2</v>
      </c>
    </row>
    <row r="157" spans="1:2" x14ac:dyDescent="0.25">
      <c r="A157" s="41" t="s">
        <v>387</v>
      </c>
      <c r="B157" s="42">
        <v>1</v>
      </c>
    </row>
    <row r="158" spans="1:2" x14ac:dyDescent="0.25">
      <c r="A158" s="41" t="s">
        <v>696</v>
      </c>
      <c r="B158" s="42">
        <v>1</v>
      </c>
    </row>
    <row r="159" spans="1:2" x14ac:dyDescent="0.25">
      <c r="A159" s="41" t="s">
        <v>660</v>
      </c>
      <c r="B159" s="42">
        <v>1</v>
      </c>
    </row>
    <row r="160" spans="1:2" x14ac:dyDescent="0.25">
      <c r="A160" s="41" t="s">
        <v>382</v>
      </c>
      <c r="B160" s="42">
        <v>1</v>
      </c>
    </row>
    <row r="161" spans="1:2" x14ac:dyDescent="0.25">
      <c r="A161" s="41" t="s">
        <v>426</v>
      </c>
      <c r="B161" s="42">
        <v>0</v>
      </c>
    </row>
    <row r="162" spans="1:2" x14ac:dyDescent="0.25">
      <c r="A162" s="41" t="s">
        <v>613</v>
      </c>
      <c r="B162" s="42">
        <v>0</v>
      </c>
    </row>
    <row r="163" spans="1:2" x14ac:dyDescent="0.25">
      <c r="A163" s="41" t="s">
        <v>600</v>
      </c>
      <c r="B163" s="42">
        <v>0</v>
      </c>
    </row>
    <row r="164" spans="1:2" x14ac:dyDescent="0.25">
      <c r="A164" s="41" t="s">
        <v>472</v>
      </c>
      <c r="B164" s="42">
        <v>0</v>
      </c>
    </row>
    <row r="165" spans="1:2" x14ac:dyDescent="0.25">
      <c r="A165" s="41" t="s">
        <v>395</v>
      </c>
      <c r="B165" s="42">
        <v>0</v>
      </c>
    </row>
    <row r="166" spans="1:2" x14ac:dyDescent="0.25">
      <c r="A166" s="41" t="s">
        <v>581</v>
      </c>
      <c r="B166" s="42">
        <v>0</v>
      </c>
    </row>
    <row r="167" spans="1:2" x14ac:dyDescent="0.25">
      <c r="A167" s="41" t="s">
        <v>673</v>
      </c>
      <c r="B167" s="42">
        <v>0</v>
      </c>
    </row>
    <row r="168" spans="1:2" x14ac:dyDescent="0.25">
      <c r="A168" s="41" t="s">
        <v>303</v>
      </c>
      <c r="B168" s="42">
        <v>0</v>
      </c>
    </row>
    <row r="169" spans="1:2" x14ac:dyDescent="0.25">
      <c r="A169" s="41" t="s">
        <v>697</v>
      </c>
      <c r="B169" s="42">
        <v>0</v>
      </c>
    </row>
    <row r="170" spans="1:2" x14ac:dyDescent="0.25">
      <c r="A170" s="41" t="s">
        <v>661</v>
      </c>
      <c r="B170" s="42">
        <v>0</v>
      </c>
    </row>
    <row r="171" spans="1:2" x14ac:dyDescent="0.25">
      <c r="A171" s="41" t="s">
        <v>698</v>
      </c>
      <c r="B171" s="42">
        <v>0</v>
      </c>
    </row>
    <row r="172" spans="1:2" x14ac:dyDescent="0.25">
      <c r="A172" s="41" t="s">
        <v>327</v>
      </c>
      <c r="B172" s="42">
        <v>0</v>
      </c>
    </row>
    <row r="173" spans="1:2" x14ac:dyDescent="0.25">
      <c r="A173" s="41" t="s">
        <v>663</v>
      </c>
      <c r="B173" s="42">
        <v>0</v>
      </c>
    </row>
    <row r="174" spans="1:2" x14ac:dyDescent="0.25">
      <c r="A174" s="41" t="s">
        <v>267</v>
      </c>
      <c r="B174" s="42">
        <v>0</v>
      </c>
    </row>
    <row r="175" spans="1:2" x14ac:dyDescent="0.25">
      <c r="A175" s="41" t="s">
        <v>27</v>
      </c>
      <c r="B175" s="42">
        <v>0</v>
      </c>
    </row>
    <row r="176" spans="1:2" x14ac:dyDescent="0.25">
      <c r="A176" s="41" t="s">
        <v>555</v>
      </c>
      <c r="B176" s="42">
        <v>0</v>
      </c>
    </row>
    <row r="177" spans="1:2" x14ac:dyDescent="0.25">
      <c r="A177" s="41" t="s">
        <v>674</v>
      </c>
      <c r="B177" s="42">
        <v>0</v>
      </c>
    </row>
    <row r="178" spans="1:2" x14ac:dyDescent="0.25">
      <c r="A178" s="41" t="s">
        <v>374</v>
      </c>
      <c r="B178" s="42">
        <v>0</v>
      </c>
    </row>
    <row r="179" spans="1:2" x14ac:dyDescent="0.25">
      <c r="A179" s="41" t="s">
        <v>700</v>
      </c>
      <c r="B179" s="42">
        <v>0</v>
      </c>
    </row>
    <row r="180" spans="1:2" x14ac:dyDescent="0.25">
      <c r="A180" s="41" t="s">
        <v>702</v>
      </c>
      <c r="B180" s="42">
        <v>0</v>
      </c>
    </row>
    <row r="181" spans="1:2" x14ac:dyDescent="0.25">
      <c r="A181" s="41" t="s">
        <v>701</v>
      </c>
      <c r="B181" s="42">
        <v>0</v>
      </c>
    </row>
    <row r="182" spans="1:2" x14ac:dyDescent="0.25">
      <c r="A182" s="41" t="s">
        <v>441</v>
      </c>
      <c r="B182" s="42">
        <v>0</v>
      </c>
    </row>
    <row r="183" spans="1:2" x14ac:dyDescent="0.25">
      <c r="A183" s="41" t="s">
        <v>549</v>
      </c>
      <c r="B183" s="42">
        <v>0</v>
      </c>
    </row>
    <row r="184" spans="1:2" x14ac:dyDescent="0.25">
      <c r="A184" s="41" t="s">
        <v>376</v>
      </c>
      <c r="B184" s="42">
        <v>0</v>
      </c>
    </row>
    <row r="185" spans="1:2" x14ac:dyDescent="0.25">
      <c r="A185" s="41" t="s">
        <v>703</v>
      </c>
      <c r="B185" s="42">
        <v>0</v>
      </c>
    </row>
    <row r="186" spans="1:2" x14ac:dyDescent="0.25">
      <c r="A186" s="41" t="s">
        <v>428</v>
      </c>
      <c r="B186" s="42">
        <v>0</v>
      </c>
    </row>
    <row r="187" spans="1:2" x14ac:dyDescent="0.25">
      <c r="A187" s="41" t="s">
        <v>699</v>
      </c>
      <c r="B187" s="42">
        <v>0</v>
      </c>
    </row>
    <row r="188" spans="1:2" x14ac:dyDescent="0.25">
      <c r="A188" s="41" t="s">
        <v>388</v>
      </c>
      <c r="B188" s="42">
        <v>0</v>
      </c>
    </row>
    <row r="189" spans="1:2" x14ac:dyDescent="0.25">
      <c r="A189" s="41" t="s">
        <v>601</v>
      </c>
      <c r="B189" s="42">
        <v>0</v>
      </c>
    </row>
    <row r="190" spans="1:2" x14ac:dyDescent="0.25">
      <c r="A190" s="43" t="s">
        <v>662</v>
      </c>
      <c r="B190" s="44">
        <v>0</v>
      </c>
    </row>
  </sheetData>
  <phoneticPr fontId="8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W65"/>
  <sheetViews>
    <sheetView tabSelected="1" topLeftCell="B1" zoomScaleNormal="100" workbookViewId="0">
      <selection activeCell="N46" sqref="N46"/>
    </sheetView>
  </sheetViews>
  <sheetFormatPr defaultColWidth="0" defaultRowHeight="12.75" zeroHeight="1" x14ac:dyDescent="0.2"/>
  <cols>
    <col min="1" max="1" width="8" style="6" customWidth="1"/>
    <col min="2" max="2" width="20.140625" style="6" customWidth="1"/>
    <col min="3" max="3" width="4.42578125" style="6" customWidth="1"/>
    <col min="4" max="4" width="2.42578125" style="6" customWidth="1"/>
    <col min="5" max="5" width="5.85546875" style="6" customWidth="1"/>
    <col min="6" max="6" width="20.140625" style="6" bestFit="1" customWidth="1"/>
    <col min="7" max="7" width="4.42578125" style="6" customWidth="1"/>
    <col min="8" max="8" width="2.42578125" style="6" customWidth="1"/>
    <col min="9" max="9" width="6.85546875" style="6" customWidth="1"/>
    <col min="10" max="10" width="20.140625" style="6" customWidth="1"/>
    <col min="11" max="11" width="5.42578125" style="6" customWidth="1"/>
    <col min="12" max="12" width="2.42578125" style="6" customWidth="1"/>
    <col min="13" max="13" width="5.85546875" style="6" customWidth="1"/>
    <col min="14" max="14" width="20.140625" style="6" customWidth="1"/>
    <col min="15" max="15" width="4.42578125" style="6" customWidth="1"/>
    <col min="16" max="16" width="2.42578125" style="6" customWidth="1"/>
    <col min="17" max="17" width="8" style="6" customWidth="1"/>
    <col min="18" max="18" width="20.140625" style="6" bestFit="1" customWidth="1"/>
    <col min="19" max="19" width="8" style="6" customWidth="1"/>
    <col min="20" max="20" width="2.42578125" style="6" customWidth="1"/>
    <col min="21" max="21" width="8" style="6" customWidth="1"/>
    <col min="22" max="22" width="20.140625" style="6" customWidth="1"/>
    <col min="23" max="23" width="8" style="6" customWidth="1"/>
    <col min="24" max="16384" width="0" style="6" hidden="1"/>
  </cols>
  <sheetData>
    <row r="1" spans="1:23" ht="18" x14ac:dyDescent="0.2">
      <c r="A1" s="49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2.95" customHeight="1" x14ac:dyDescent="0.25">
      <c r="A2" s="19" t="s">
        <v>62</v>
      </c>
      <c r="B2" s="20"/>
      <c r="C2" s="20"/>
      <c r="D2" s="20"/>
      <c r="E2" s="19" t="s">
        <v>63</v>
      </c>
      <c r="F2" s="19"/>
      <c r="G2" s="19"/>
      <c r="H2" s="19"/>
      <c r="I2" s="19" t="s">
        <v>63</v>
      </c>
      <c r="L2" s="19"/>
      <c r="M2" s="36" t="s">
        <v>132</v>
      </c>
      <c r="N2" s="19"/>
      <c r="O2" s="19"/>
      <c r="P2" s="19"/>
      <c r="Q2" s="19" t="s">
        <v>15</v>
      </c>
      <c r="R2" s="19"/>
      <c r="S2" s="19"/>
      <c r="T2" s="19"/>
      <c r="U2" s="19" t="s">
        <v>151</v>
      </c>
    </row>
    <row r="3" spans="1:23" x14ac:dyDescent="0.2">
      <c r="A3" s="21" t="s">
        <v>64</v>
      </c>
      <c r="B3" s="21" t="s">
        <v>66</v>
      </c>
      <c r="C3" s="21" t="s">
        <v>65</v>
      </c>
      <c r="D3" s="19"/>
      <c r="E3" s="22">
        <f>IF(F3="","",IF(G3=C63,A63,61))</f>
        <v>60</v>
      </c>
      <c r="F3" s="23" t="str">
        <f>IF(ISERR(GETPIVOTDATA("body",knt_tab!$A$3,"zavodnik",knt_tab!A65)),"",IF(GETPIVOTDATA("body",knt_tab!$A$3,"zavodnik",knt_tab!A65)=0,"",knt_tab!A65))</f>
        <v>Zwilling Šimon</v>
      </c>
      <c r="G3" s="24">
        <f>IF(F3="","",GETPIVOTDATA("body",knt_tab!$A$3,"zavodnik",F3))</f>
        <v>20</v>
      </c>
      <c r="H3" s="35"/>
      <c r="I3" s="22">
        <f>IF(J3="","",IF(K3=G62,E62,ROW(I3)-ROW($I$3)+122))</f>
        <v>122</v>
      </c>
      <c r="J3" s="23" t="str">
        <f>IF(ISERR(GETPIVOTDATA("body",knt_tab!$A$3,"zavodnik",knt_tab!A126)),"",IF(GETPIVOTDATA("body",knt_tab!$A$3,"zavodnik",knt_tab!A126)=0,"",knt_tab!A126))</f>
        <v>Blaho Dominik</v>
      </c>
      <c r="K3" s="24">
        <f>IF(J3="","",GETPIVOTDATA("body",knt_tab!$A$3,"zavodnik",J3))</f>
        <v>5</v>
      </c>
      <c r="L3" s="19"/>
      <c r="M3" s="21" t="s">
        <v>64</v>
      </c>
      <c r="N3" s="21" t="s">
        <v>66</v>
      </c>
      <c r="O3" s="21" t="s">
        <v>65</v>
      </c>
      <c r="P3" s="19"/>
      <c r="Q3" s="21" t="s">
        <v>64</v>
      </c>
      <c r="R3" s="21" t="s">
        <v>66</v>
      </c>
      <c r="S3" s="21" t="s">
        <v>65</v>
      </c>
      <c r="T3" s="19"/>
      <c r="U3" s="22">
        <f>IF(V3="","",IF(W3=S63,Q63,ROW(U3)-ROW($U$3)+27))</f>
        <v>27</v>
      </c>
      <c r="V3" s="23" t="str">
        <f>IF(ISERR(GETPIVOTDATA("body",knt_tab!$G$3,"zavodnik",knt_tab!G31)),"",IF(GETPIVOTDATA("body",knt_tab!$G$3,"zavodnik",knt_tab!G31)=0,"",knt_tab!G31))</f>
        <v>Vontor Tomáš</v>
      </c>
      <c r="W3" s="24">
        <f>IF(V3="","",GETPIVOTDATA("body",knt_tab!$G$3,"zavodnik",V3))</f>
        <v>5</v>
      </c>
    </row>
    <row r="4" spans="1:23" x14ac:dyDescent="0.2">
      <c r="A4" s="22">
        <v>1</v>
      </c>
      <c r="B4" s="23" t="str">
        <f>IF(ISERR(GETPIVOTDATA("body",knt_tab!$A$3,"zavodnik",knt_tab!A5)),"",IF(GETPIVOTDATA("body",knt_tab!$A$3,"zavodnik",knt_tab!A5)=0,"",knt_tab!A5))</f>
        <v>Martínková Adéla</v>
      </c>
      <c r="C4" s="24">
        <f>IF(B4="","",GETPIVOTDATA("body",knt_tab!$A$3,"zavodnik",B4))</f>
        <v>122</v>
      </c>
      <c r="D4" s="19"/>
      <c r="E4" s="22">
        <f>IF(F4="","",IF(G4=G3,E3,ROW(E4)-ROW($E$3)+61))</f>
        <v>62</v>
      </c>
      <c r="F4" s="23" t="str">
        <f>IF(ISERR(GETPIVOTDATA("body",knt_tab!$A$3,"zavodnik",knt_tab!A66)),"",IF(GETPIVOTDATA("body",knt_tab!$A$3,"zavodnik",knt_tab!A66)=0,"",knt_tab!A66))</f>
        <v>Baudiš Michal</v>
      </c>
      <c r="G4" s="24">
        <f>IF(F4="","",GETPIVOTDATA("body",knt_tab!$A$3,"zavodnik",F4))</f>
        <v>18</v>
      </c>
      <c r="H4" s="35"/>
      <c r="I4" s="22">
        <f>IF(J4="","",IF(K4=K3,I3,ROW(I4)-ROW($I$3)+122))</f>
        <v>122</v>
      </c>
      <c r="J4" s="23" t="str">
        <f>IF(ISERR(GETPIVOTDATA("body",knt_tab!$A$3,"zavodnik",knt_tab!A127)),"",IF(GETPIVOTDATA("body",knt_tab!$A$3,"zavodnik",knt_tab!A127)=0,"",knt_tab!A127))</f>
        <v>Marný Jakub</v>
      </c>
      <c r="K4" s="24">
        <f>IF(J4="","",GETPIVOTDATA("body",knt_tab!$A$3,"zavodnik",J4))</f>
        <v>5</v>
      </c>
      <c r="L4" s="19"/>
      <c r="M4" s="22">
        <v>1</v>
      </c>
      <c r="N4" s="23" t="str">
        <f>IF(ISERR(GETPIVOTDATA("body",knt_tab!$AN$3,"zavodnik",knt_tab!AN5)),"",IF(GETPIVOTDATA("body",knt_tab!$AN$3,"zavodnik",knt_tab!AN5)=0,"",knt_tab!AN5))</f>
        <v/>
      </c>
      <c r="O4" s="24" t="str">
        <f>IF(N4="","",GETPIVOTDATA("body",knt_tab!$AN$3,"zavodnik",N4))</f>
        <v/>
      </c>
      <c r="P4" s="19"/>
      <c r="Q4" s="22">
        <v>1</v>
      </c>
      <c r="R4" s="23" t="str">
        <f>IF(ISERR(GETPIVOTDATA("body",knt_tab!$M$3,"zavodnik",knt_tab!M5)),"",IF(GETPIVOTDATA("body",knt_tab!$M$3,"zavodnik",knt_tab!M5)=0,"",knt_tab!M5))</f>
        <v>Bulka Vojtěch</v>
      </c>
      <c r="S4" s="24">
        <f>IF(R4="","",GETPIVOTDATA("body",knt_tab!$M$3,"zavodnik",R4))</f>
        <v>111</v>
      </c>
      <c r="T4" s="19"/>
      <c r="U4" s="22">
        <f>IF(V4="","",IF(W4=W3,U3,ROW(U4)-ROW($U$3)+27))</f>
        <v>27</v>
      </c>
      <c r="V4" s="23" t="str">
        <f>IF(ISERR(GETPIVOTDATA("body",knt_tab!$G$3,"zavodnik",knt_tab!G32)),"",IF(GETPIVOTDATA("body",knt_tab!$G$3,"zavodnik",knt_tab!G32)=0,"",knt_tab!G32))</f>
        <v>Wilkus Richard</v>
      </c>
      <c r="W4" s="24">
        <f>IF(V4="","",GETPIVOTDATA("body",knt_tab!$G$3,"zavodnik",V4))</f>
        <v>5</v>
      </c>
    </row>
    <row r="5" spans="1:23" x14ac:dyDescent="0.2">
      <c r="A5" s="22">
        <f t="shared" ref="A5:A32" si="0">IF(B5="","",IF(C5=C4,A4,ROW(A5)-ROW($A$3)))</f>
        <v>2</v>
      </c>
      <c r="B5" s="23" t="str">
        <f>IF(ISERR(GETPIVOTDATA("body",knt_tab!$A$3,"zavodnik",knt_tab!A6)),"",IF(GETPIVOTDATA("body",knt_tab!$A$3,"zavodnik",knt_tab!A6)=0,"",knt_tab!A6))</f>
        <v>Boháček Jan</v>
      </c>
      <c r="C5" s="24">
        <f>IF(B5="","",GETPIVOTDATA("body",knt_tab!$A$3,"zavodnik",B5))</f>
        <v>118</v>
      </c>
      <c r="D5" s="19"/>
      <c r="E5" s="22">
        <f t="shared" ref="E5:E56" si="1">IF(F5="","",IF(G5=G4,E4,ROW(E5)-ROW($E$3)+61))</f>
        <v>62</v>
      </c>
      <c r="F5" s="23" t="str">
        <f>IF(ISERR(GETPIVOTDATA("body",knt_tab!$A$3,"zavodnik",knt_tab!A67)),"",IF(GETPIVOTDATA("body",knt_tab!$A$3,"zavodnik",knt_tab!A67)=0,"",knt_tab!A67))</f>
        <v>Pátek Jan</v>
      </c>
      <c r="G5" s="24">
        <f>IF(F5="","",GETPIVOTDATA("body",knt_tab!$A$3,"zavodnik",F5))</f>
        <v>18</v>
      </c>
      <c r="H5" s="35"/>
      <c r="I5" s="22">
        <f t="shared" ref="I5:I6" si="2">IF(J5="","",IF(K5=K4,I4,ROW(I5)-ROW($I$3)+122))</f>
        <v>122</v>
      </c>
      <c r="J5" s="23" t="str">
        <f>IF(ISERR(GETPIVOTDATA("body",knt_tab!$A$3,"zavodnik",knt_tab!A128)),"",IF(GETPIVOTDATA("body",knt_tab!$A$3,"zavodnik",knt_tab!A128)=0,"",knt_tab!A128))</f>
        <v>Tichý Jan</v>
      </c>
      <c r="K5" s="24">
        <f>IF(J5="","",GETPIVOTDATA("body",knt_tab!$A$3,"zavodnik",J5))</f>
        <v>5</v>
      </c>
      <c r="L5" s="19"/>
      <c r="M5" s="22" t="str">
        <f>IF(N5="","",IF(O5=O4,M4,ROW(M5)-ROW($M$3)))</f>
        <v/>
      </c>
      <c r="N5" s="23" t="str">
        <f>IF(ISERR(GETPIVOTDATA("body",knt_tab!$AN$3,"zavodnik",knt_tab!AN6)),"",IF(GETPIVOTDATA("body",knt_tab!$AN$3,"zavodnik",knt_tab!AN6)=0,"",knt_tab!AN6))</f>
        <v/>
      </c>
      <c r="O5" s="24" t="str">
        <f>IF(N5="","",GETPIVOTDATA("body",knt_tab!$AN$3,"zavodnik",N5))</f>
        <v/>
      </c>
      <c r="P5" s="19"/>
      <c r="Q5" s="22">
        <f t="shared" ref="Q5:Q15" si="3">IF(R5="","",IF(S5=S4,Q4,ROW(Q5)-ROW($Q$3)))</f>
        <v>2</v>
      </c>
      <c r="R5" s="23" t="str">
        <f>IF(ISERR(GETPIVOTDATA("body",knt_tab!$M$3,"zavodnik",knt_tab!M6)),"",IF(GETPIVOTDATA("body",knt_tab!$M$3,"zavodnik",knt_tab!M6)=0,"",knt_tab!M6))</f>
        <v>Meixner Tomáš</v>
      </c>
      <c r="S5" s="24">
        <f>IF(R5="","",GETPIVOTDATA("body",knt_tab!$M$3,"zavodnik",R5))</f>
        <v>97</v>
      </c>
      <c r="T5" s="19"/>
      <c r="U5" s="22">
        <f>IF(V5="","",IF(W5=W4,U4,ROW(U5)-ROW($U$3)+27))</f>
        <v>27</v>
      </c>
      <c r="V5" s="23" t="str">
        <f>IF(ISERR(GETPIVOTDATA("body",knt_tab!$G$3,"zavodnik",knt_tab!G33)),"",IF(GETPIVOTDATA("body",knt_tab!$G$3,"zavodnik",knt_tab!G33)=0,"",knt_tab!G33))</f>
        <v>Brož Ondřej</v>
      </c>
      <c r="W5" s="24">
        <f>IF(V5="","",GETPIVOTDATA("body",knt_tab!$G$3,"zavodnik",V5))</f>
        <v>5</v>
      </c>
    </row>
    <row r="6" spans="1:23" x14ac:dyDescent="0.2">
      <c r="A6" s="22">
        <f t="shared" si="0"/>
        <v>3</v>
      </c>
      <c r="B6" s="23" t="str">
        <f>IF(ISERR(GETPIVOTDATA("body",knt_tab!$A$3,"zavodnik",knt_tab!A7)),"",IF(GETPIVOTDATA("body",knt_tab!$A$3,"zavodnik",knt_tab!A7)=0,"",knt_tab!A7))</f>
        <v>Bulka Vojtěch</v>
      </c>
      <c r="C6" s="24">
        <f>IF(B6="","",GETPIVOTDATA("body",knt_tab!$A$3,"zavodnik",B6))</f>
        <v>111</v>
      </c>
      <c r="D6" s="19"/>
      <c r="E6" s="22">
        <f t="shared" si="1"/>
        <v>62</v>
      </c>
      <c r="F6" s="23" t="str">
        <f>IF(ISERR(GETPIVOTDATA("body",knt_tab!$A$3,"zavodnik",knt_tab!A68)),"",IF(GETPIVOTDATA("body",knt_tab!$A$3,"zavodnik",knt_tab!A68)=0,"",knt_tab!A68))</f>
        <v>To Adam</v>
      </c>
      <c r="G6" s="24">
        <f>IF(F6="","",GETPIVOTDATA("body",knt_tab!$A$3,"zavodnik",F6))</f>
        <v>18</v>
      </c>
      <c r="H6" s="35"/>
      <c r="I6" s="22">
        <f t="shared" si="2"/>
        <v>122</v>
      </c>
      <c r="J6" s="23" t="str">
        <f>IF(ISERR(GETPIVOTDATA("body",knt_tab!$A$3,"zavodnik",knt_tab!A129)),"",IF(GETPIVOTDATA("body",knt_tab!$A$3,"zavodnik",knt_tab!A129)=0,"",knt_tab!A129))</f>
        <v>Otáhalová Magdalena</v>
      </c>
      <c r="K6" s="24">
        <f>IF(J6="","",GETPIVOTDATA("body",knt_tab!$A$3,"zavodnik",J6))</f>
        <v>5</v>
      </c>
      <c r="L6" s="19"/>
      <c r="M6" s="22" t="str">
        <f t="shared" ref="M6:M7" si="4">IF(N6="","",IF(O6=O5,M5,ROW(M6)-ROW($M$3)))</f>
        <v/>
      </c>
      <c r="N6" s="23" t="str">
        <f>IF(ISERR(GETPIVOTDATA("body",knt_tab!$AN$3,"zavodnik",knt_tab!AN7)),"",IF(GETPIVOTDATA("body",knt_tab!$AN$3,"zavodnik",knt_tab!AN7)=0,"",knt_tab!AN7))</f>
        <v/>
      </c>
      <c r="O6" s="24" t="str">
        <f>IF(N6="","",GETPIVOTDATA("body",knt_tab!$AN$3,"zavodnik",N6))</f>
        <v/>
      </c>
      <c r="P6" s="19"/>
      <c r="Q6" s="22">
        <f t="shared" si="3"/>
        <v>3</v>
      </c>
      <c r="R6" s="23" t="str">
        <f>IF(ISERR(GETPIVOTDATA("body",knt_tab!$M$3,"zavodnik",knt_tab!M7)),"",IF(GETPIVOTDATA("body",knt_tab!$M$3,"zavodnik",knt_tab!M7)=0,"",knt_tab!M7))</f>
        <v>Lindovský Jiří</v>
      </c>
      <c r="S6" s="24">
        <f>IF(R6="","",GETPIVOTDATA("body",knt_tab!$M$3,"zavodnik",R6))</f>
        <v>54</v>
      </c>
      <c r="T6" s="19"/>
      <c r="U6" s="22">
        <f t="shared" ref="U6:U8" si="5">IF(V6="","",IF(W6=W5,U5,ROW(U6)-ROW($U$3)+27))</f>
        <v>27</v>
      </c>
      <c r="V6" s="23" t="str">
        <f>IF(ISERR(GETPIVOTDATA("body",knt_tab!$G$3,"zavodnik",knt_tab!G34)),"",IF(GETPIVOTDATA("body",knt_tab!$G$3,"zavodnik",knt_tab!G34)=0,"",knt_tab!G34))</f>
        <v>Caletka Michal</v>
      </c>
      <c r="W6" s="24">
        <f>IF(V6="","",GETPIVOTDATA("body",knt_tab!$G$3,"zavodnik",V6))</f>
        <v>5</v>
      </c>
    </row>
    <row r="7" spans="1:23" x14ac:dyDescent="0.2">
      <c r="A7" s="22">
        <f t="shared" si="0"/>
        <v>4</v>
      </c>
      <c r="B7" s="23" t="str">
        <f>IF(ISERR(GETPIVOTDATA("body",knt_tab!$A$3,"zavodnik",knt_tab!A8)),"",IF(GETPIVOTDATA("body",knt_tab!$A$3,"zavodnik",knt_tab!A8)=0,"",knt_tab!A8))</f>
        <v>Silvestr Matěj</v>
      </c>
      <c r="C7" s="24">
        <f>IF(B7="","",GETPIVOTDATA("body",knt_tab!$A$3,"zavodnik",B7))</f>
        <v>109</v>
      </c>
      <c r="D7" s="19"/>
      <c r="E7" s="22">
        <f t="shared" si="1"/>
        <v>65</v>
      </c>
      <c r="F7" s="23" t="str">
        <f>IF(ISERR(GETPIVOTDATA("body",knt_tab!$A$3,"zavodnik",knt_tab!A69)),"",IF(GETPIVOTDATA("body",knt_tab!$A$3,"zavodnik",knt_tab!A69)=0,"",knt_tab!A69))</f>
        <v>Matýsek Jan</v>
      </c>
      <c r="G7" s="24">
        <f>IF(F7="","",GETPIVOTDATA("body",knt_tab!$A$3,"zavodnik",F7))</f>
        <v>17</v>
      </c>
      <c r="H7" s="35"/>
      <c r="I7" s="22">
        <f t="shared" ref="I7" si="6">IF(J7="","",IF(K7=K6,I6,ROW(I7)-ROW($I$3)+122))</f>
        <v>122</v>
      </c>
      <c r="J7" s="23" t="str">
        <f>IF(ISERR(GETPIVOTDATA("body",knt_tab!$A$3,"zavodnik",knt_tab!A130)),"",IF(GETPIVOTDATA("body",knt_tab!$A$3,"zavodnik",knt_tab!A130)=0,"",knt_tab!A130))</f>
        <v>Brož Ondřej</v>
      </c>
      <c r="K7" s="24">
        <f>IF(J7="","",GETPIVOTDATA("body",knt_tab!$A$3,"zavodnik",J7))</f>
        <v>5</v>
      </c>
      <c r="L7" s="19"/>
      <c r="M7" s="22" t="str">
        <f t="shared" si="4"/>
        <v/>
      </c>
      <c r="N7" s="23" t="str">
        <f>IF(ISERR(GETPIVOTDATA("body",knt_tab!$AN$3,"zavodnik",knt_tab!AN8)),"",IF(GETPIVOTDATA("body",knt_tab!$AN$3,"zavodnik",knt_tab!AN8)=0,"",knt_tab!AN8))</f>
        <v/>
      </c>
      <c r="O7" s="24" t="str">
        <f>IF(N7="","",GETPIVOTDATA("body",knt_tab!$AN$3,"zavodnik",N7))</f>
        <v/>
      </c>
      <c r="P7" s="19"/>
      <c r="Q7" s="22">
        <f t="shared" si="3"/>
        <v>4</v>
      </c>
      <c r="R7" s="23" t="str">
        <f>IF(ISERR(GETPIVOTDATA("body",knt_tab!$M$3,"zavodnik",knt_tab!M8)),"",IF(GETPIVOTDATA("body",knt_tab!$M$3,"zavodnik",knt_tab!M8)=0,"",knt_tab!M8))</f>
        <v>Motyka Dominik</v>
      </c>
      <c r="S7" s="24">
        <f>IF(R7="","",GETPIVOTDATA("body",knt_tab!$M$3,"zavodnik",R7))</f>
        <v>52</v>
      </c>
      <c r="T7" s="19"/>
      <c r="U7" s="22">
        <f t="shared" si="5"/>
        <v>31</v>
      </c>
      <c r="V7" s="23" t="str">
        <f>IF(ISERR(GETPIVOTDATA("body",knt_tab!$G$3,"zavodnik",knt_tab!G35)),"",IF(GETPIVOTDATA("body",knt_tab!$G$3,"zavodnik",knt_tab!G35)=0,"",knt_tab!G35))</f>
        <v>Kožušník Vojtěch</v>
      </c>
      <c r="W7" s="24">
        <f>IF(V7="","",GETPIVOTDATA("body",knt_tab!$G$3,"zavodnik",V7))</f>
        <v>4</v>
      </c>
    </row>
    <row r="8" spans="1:23" x14ac:dyDescent="0.2">
      <c r="A8" s="22">
        <f t="shared" si="0"/>
        <v>5</v>
      </c>
      <c r="B8" s="23" t="str">
        <f>IF(ISERR(GETPIVOTDATA("body",knt_tab!$A$3,"zavodnik",knt_tab!A9)),"",IF(GETPIVOTDATA("body",knt_tab!$A$3,"zavodnik",knt_tab!A9)=0,"",knt_tab!A9))</f>
        <v>Meixner Tomáš</v>
      </c>
      <c r="C8" s="24">
        <f>IF(B8="","",GETPIVOTDATA("body",knt_tab!$A$3,"zavodnik",B8))</f>
        <v>104</v>
      </c>
      <c r="D8" s="19"/>
      <c r="E8" s="22">
        <f t="shared" si="1"/>
        <v>65</v>
      </c>
      <c r="F8" s="23" t="str">
        <f>IF(ISERR(GETPIVOTDATA("body",knt_tab!$A$3,"zavodnik",knt_tab!A70)),"",IF(GETPIVOTDATA("body",knt_tab!$A$3,"zavodnik",knt_tab!A70)=0,"",knt_tab!A70))</f>
        <v>Brzusková Marie</v>
      </c>
      <c r="G8" s="24">
        <f>IF(F8="","",GETPIVOTDATA("body",knt_tab!$A$3,"zavodnik",F8))</f>
        <v>17</v>
      </c>
      <c r="H8" s="35"/>
      <c r="I8" s="22">
        <f t="shared" ref="I8:I12" si="7">IF(J8="","",IF(K8=K7,I7,ROW(I8)-ROW($I$3)+122))</f>
        <v>122</v>
      </c>
      <c r="J8" s="23" t="str">
        <f>IF(ISERR(GETPIVOTDATA("body",knt_tab!$A$3,"zavodnik",knt_tab!A131)),"",IF(GETPIVOTDATA("body",knt_tab!$A$3,"zavodnik",knt_tab!A131)=0,"",knt_tab!A131))</f>
        <v>Vontor Tomáš</v>
      </c>
      <c r="K8" s="24">
        <f>IF(J8="","",GETPIVOTDATA("body",knt_tab!$A$3,"zavodnik",J8))</f>
        <v>5</v>
      </c>
      <c r="L8" s="19"/>
      <c r="M8" s="19" t="s">
        <v>68</v>
      </c>
      <c r="N8" s="19"/>
      <c r="O8" s="19"/>
      <c r="P8" s="19"/>
      <c r="Q8" s="22">
        <f t="shared" si="3"/>
        <v>5</v>
      </c>
      <c r="R8" s="23" t="str">
        <f>IF(ISERR(GETPIVOTDATA("body",knt_tab!$M$3,"zavodnik",knt_tab!M9)),"",IF(GETPIVOTDATA("body",knt_tab!$M$3,"zavodnik",knt_tab!M9)=0,"",knt_tab!M9))</f>
        <v>Tycar Štěpán</v>
      </c>
      <c r="S8" s="24">
        <f>IF(R8="","",GETPIVOTDATA("body",knt_tab!$M$3,"zavodnik",R8))</f>
        <v>47</v>
      </c>
      <c r="T8" s="19"/>
      <c r="U8" s="22">
        <f t="shared" si="5"/>
        <v>32</v>
      </c>
      <c r="V8" s="23" t="str">
        <f>IF(ISERR(GETPIVOTDATA("body",knt_tab!$G$3,"zavodnik",knt_tab!G36)),"",IF(GETPIVOTDATA("body",knt_tab!$G$3,"zavodnik",knt_tab!G36)=0,"",knt_tab!G36))</f>
        <v>Končítek Kryštof</v>
      </c>
      <c r="W8" s="24">
        <f>IF(V8="","",GETPIVOTDATA("body",knt_tab!$G$3,"zavodnik",V8))</f>
        <v>3</v>
      </c>
    </row>
    <row r="9" spans="1:23" x14ac:dyDescent="0.2">
      <c r="A9" s="22">
        <f t="shared" si="0"/>
        <v>5</v>
      </c>
      <c r="B9" s="23" t="str">
        <f>IF(ISERR(GETPIVOTDATA("body",knt_tab!$A$3,"zavodnik",knt_tab!A10)),"",IF(GETPIVOTDATA("body",knt_tab!$A$3,"zavodnik",knt_tab!A10)=0,"",knt_tab!A10))</f>
        <v>Václavková Tereza</v>
      </c>
      <c r="C9" s="24">
        <f>IF(B9="","",GETPIVOTDATA("body",knt_tab!$A$3,"zavodnik",B9))</f>
        <v>104</v>
      </c>
      <c r="D9" s="19"/>
      <c r="E9" s="22">
        <f t="shared" si="1"/>
        <v>67</v>
      </c>
      <c r="F9" s="23" t="str">
        <f>IF(ISERR(GETPIVOTDATA("body",knt_tab!$A$3,"zavodnik",knt_tab!A71)),"",IF(GETPIVOTDATA("body",knt_tab!$A$3,"zavodnik",knt_tab!A71)=0,"",knt_tab!A71))</f>
        <v>Fráňa Patrik</v>
      </c>
      <c r="G9" s="24">
        <f>IF(F9="","",GETPIVOTDATA("body",knt_tab!$A$3,"zavodnik",F9))</f>
        <v>16</v>
      </c>
      <c r="H9" s="35"/>
      <c r="I9" s="22">
        <f t="shared" si="7"/>
        <v>122</v>
      </c>
      <c r="J9" s="23" t="str">
        <f>IF(ISERR(GETPIVOTDATA("body",knt_tab!$A$3,"zavodnik",knt_tab!A132)),"",IF(GETPIVOTDATA("body",knt_tab!$A$3,"zavodnik",knt_tab!A132)=0,"",knt_tab!A132))</f>
        <v>Wilkus Richard</v>
      </c>
      <c r="K9" s="24">
        <f>IF(J9="","",GETPIVOTDATA("body",knt_tab!$A$3,"zavodnik",J9))</f>
        <v>5</v>
      </c>
      <c r="L9" s="19"/>
      <c r="M9" s="21" t="s">
        <v>64</v>
      </c>
      <c r="N9" s="21" t="s">
        <v>66</v>
      </c>
      <c r="O9" s="21" t="s">
        <v>65</v>
      </c>
      <c r="P9" s="19"/>
      <c r="Q9" s="22">
        <f t="shared" si="3"/>
        <v>6</v>
      </c>
      <c r="R9" s="23" t="str">
        <f>IF(ISERR(GETPIVOTDATA("body",knt_tab!$M$3,"zavodnik",knt_tab!M10)),"",IF(GETPIVOTDATA("body",knt_tab!$M$3,"zavodnik",knt_tab!M10)=0,"",knt_tab!M10))</f>
        <v>Křížek Šimon</v>
      </c>
      <c r="S9" s="24">
        <f>IF(R9="","",GETPIVOTDATA("body",knt_tab!$M$3,"zavodnik",R9))</f>
        <v>39</v>
      </c>
      <c r="T9" s="19"/>
      <c r="U9" s="22">
        <f t="shared" ref="U9:U17" si="8">IF(V9="","",IF(W9=W8,U8,ROW(U9)-ROW($U$3)+27))</f>
        <v>32</v>
      </c>
      <c r="V9" s="23" t="str">
        <f>IF(ISERR(GETPIVOTDATA("body",knt_tab!$G$3,"zavodnik",knt_tab!G37)),"",IF(GETPIVOTDATA("body",knt_tab!$G$3,"zavodnik",knt_tab!G37)=0,"",knt_tab!G37))</f>
        <v>Náplava Richard</v>
      </c>
      <c r="W9" s="24">
        <f>IF(V9="","",GETPIVOTDATA("body",knt_tab!$G$3,"zavodnik",V9))</f>
        <v>3</v>
      </c>
    </row>
    <row r="10" spans="1:23" x14ac:dyDescent="0.2">
      <c r="A10" s="22">
        <f t="shared" si="0"/>
        <v>7</v>
      </c>
      <c r="B10" s="23" t="str">
        <f>IF(ISERR(GETPIVOTDATA("body",knt_tab!$A$3,"zavodnik",knt_tab!A11)),"",IF(GETPIVOTDATA("body",knt_tab!$A$3,"zavodnik",knt_tab!A11)=0,"",knt_tab!A11))</f>
        <v>Huvar Jakub</v>
      </c>
      <c r="C10" s="24">
        <f>IF(B10="","",GETPIVOTDATA("body",knt_tab!$A$3,"zavodnik",B10))</f>
        <v>103</v>
      </c>
      <c r="D10" s="19"/>
      <c r="E10" s="22">
        <f t="shared" si="1"/>
        <v>67</v>
      </c>
      <c r="F10" s="23" t="str">
        <f>IF(ISERR(GETPIVOTDATA("body",knt_tab!$A$3,"zavodnik",knt_tab!A72)),"",IF(GETPIVOTDATA("body",knt_tab!$A$3,"zavodnik",knt_tab!A72)=0,"",knt_tab!A72))</f>
        <v>Turčínek Tomáš</v>
      </c>
      <c r="G10" s="24">
        <f>IF(F10="","",GETPIVOTDATA("body",knt_tab!$A$3,"zavodnik",F10))</f>
        <v>16</v>
      </c>
      <c r="H10" s="35"/>
      <c r="I10" s="22">
        <f t="shared" si="7"/>
        <v>122</v>
      </c>
      <c r="J10" s="23" t="str">
        <f>IF(ISERR(GETPIVOTDATA("body",knt_tab!$A$3,"zavodnik",knt_tab!A133)),"",IF(GETPIVOTDATA("body",knt_tab!$A$3,"zavodnik",knt_tab!A133)=0,"",knt_tab!A133))</f>
        <v>Badura Martin</v>
      </c>
      <c r="K10" s="24">
        <f>IF(J10="","",GETPIVOTDATA("body",knt_tab!$A$3,"zavodnik",J10))</f>
        <v>5</v>
      </c>
      <c r="L10" s="19"/>
      <c r="M10" s="22">
        <v>1</v>
      </c>
      <c r="N10" s="23" t="str">
        <f>IF(ISERR(GETPIVOTDATA("body",knt_tab!$Y$3,"zavodnik",knt_tab!Y5)),"",IF(GETPIVOTDATA("body",knt_tab!$Y$3,"zavodnik",knt_tab!Y5)=0,"",knt_tab!Y5))</f>
        <v>Pustějovský Tomáš</v>
      </c>
      <c r="O10" s="24">
        <f>IF(N10="","",GETPIVOTDATA("body",knt_tab!$Y$3,"zavodnik",N10))</f>
        <v>35</v>
      </c>
      <c r="P10" s="19"/>
      <c r="Q10" s="22">
        <f t="shared" si="3"/>
        <v>7</v>
      </c>
      <c r="R10" s="23" t="str">
        <f>IF(ISERR(GETPIVOTDATA("body",knt_tab!$M$3,"zavodnik",knt_tab!M11)),"",IF(GETPIVOTDATA("body",knt_tab!$M$3,"zavodnik",knt_tab!M11)=0,"",knt_tab!M11))</f>
        <v>Malaczynski Filip</v>
      </c>
      <c r="S10" s="24">
        <f>IF(R10="","",GETPIVOTDATA("body",knt_tab!$M$3,"zavodnik",R10))</f>
        <v>37</v>
      </c>
      <c r="T10" s="19"/>
      <c r="U10" s="22">
        <f t="shared" si="8"/>
        <v>32</v>
      </c>
      <c r="V10" s="23" t="str">
        <f>IF(ISERR(GETPIVOTDATA("body",knt_tab!$G$3,"zavodnik",knt_tab!G38)),"",IF(GETPIVOTDATA("body",knt_tab!$G$3,"zavodnik",knt_tab!G38)=0,"",knt_tab!G38))</f>
        <v>Doubek Benjamin</v>
      </c>
      <c r="W10" s="24">
        <f>IF(V10="","",GETPIVOTDATA("body",knt_tab!$G$3,"zavodnik",V10))</f>
        <v>3</v>
      </c>
    </row>
    <row r="11" spans="1:23" x14ac:dyDescent="0.2">
      <c r="A11" s="22">
        <f t="shared" si="0"/>
        <v>8</v>
      </c>
      <c r="B11" s="23" t="str">
        <f>IF(ISERR(GETPIVOTDATA("body",knt_tab!$A$3,"zavodnik",knt_tab!A12)),"",IF(GETPIVOTDATA("body",knt_tab!$A$3,"zavodnik",knt_tab!A12)=0,"",knt_tab!A12))</f>
        <v>Kuželová Dominika</v>
      </c>
      <c r="C11" s="24">
        <f>IF(B11="","",GETPIVOTDATA("body",knt_tab!$A$3,"zavodnik",B11))</f>
        <v>94</v>
      </c>
      <c r="D11" s="19"/>
      <c r="E11" s="22">
        <f t="shared" si="1"/>
        <v>67</v>
      </c>
      <c r="F11" s="23" t="str">
        <f>IF(ISERR(GETPIVOTDATA("body",knt_tab!$A$3,"zavodnik",knt_tab!A73)),"",IF(GETPIVOTDATA("body",knt_tab!$A$3,"zavodnik",knt_tab!A73)=0,"",knt_tab!A73))</f>
        <v>Selecký Lukáš</v>
      </c>
      <c r="G11" s="24">
        <f>IF(F11="","",GETPIVOTDATA("body",knt_tab!$A$3,"zavodnik",F11))</f>
        <v>16</v>
      </c>
      <c r="H11" s="35"/>
      <c r="I11" s="22">
        <f t="shared" si="7"/>
        <v>122</v>
      </c>
      <c r="J11" s="23" t="str">
        <f>IF(ISERR(GETPIVOTDATA("body",knt_tab!$A$3,"zavodnik",knt_tab!A134)),"",IF(GETPIVOTDATA("body",knt_tab!$A$3,"zavodnik",knt_tab!A134)=0,"",knt_tab!A134))</f>
        <v>Caletka Michal</v>
      </c>
      <c r="K11" s="24">
        <f>IF(J11="","",GETPIVOTDATA("body",knt_tab!$A$3,"zavodnik",J11))</f>
        <v>5</v>
      </c>
      <c r="L11" s="19"/>
      <c r="M11" s="22">
        <f>IF(N11="","",IF(O11=O10,M10,ROW(M11)-ROW($M$9)))</f>
        <v>2</v>
      </c>
      <c r="N11" s="23" t="str">
        <f>IF(ISERR(GETPIVOTDATA("body",knt_tab!$Y$3,"zavodnik",knt_tab!Y6)),"",IF(GETPIVOTDATA("body",knt_tab!$Y$3,"zavodnik",knt_tab!Y6)=0,"",knt_tab!Y6))</f>
        <v>Raška Michael</v>
      </c>
      <c r="O11" s="24">
        <f>IF(N11="","",GETPIVOTDATA("body",knt_tab!$Y$3,"zavodnik",N11))</f>
        <v>21</v>
      </c>
      <c r="P11" s="19"/>
      <c r="Q11" s="22">
        <f t="shared" si="3"/>
        <v>8</v>
      </c>
      <c r="R11" s="23" t="str">
        <f>IF(ISERR(GETPIVOTDATA("body",knt_tab!$M$3,"zavodnik",knt_tab!M12)),"",IF(GETPIVOTDATA("body",knt_tab!$M$3,"zavodnik",knt_tab!M12)=0,"",knt_tab!M12))</f>
        <v>Freiwald Richard</v>
      </c>
      <c r="S11" s="24">
        <f>IF(R11="","",GETPIVOTDATA("body",knt_tab!$M$3,"zavodnik",R11))</f>
        <v>36</v>
      </c>
      <c r="T11" s="19"/>
      <c r="U11" s="22">
        <f t="shared" si="8"/>
        <v>35</v>
      </c>
      <c r="V11" s="23" t="str">
        <f>IF(ISERR(GETPIVOTDATA("body",knt_tab!$G$3,"zavodnik",knt_tab!G39)),"",IF(GETPIVOTDATA("body",knt_tab!$G$3,"zavodnik",knt_tab!G39)=0,"",knt_tab!G39))</f>
        <v>Válek Dominik</v>
      </c>
      <c r="W11" s="24">
        <f>IF(V11="","",GETPIVOTDATA("body",knt_tab!$G$3,"zavodnik",V11))</f>
        <v>2</v>
      </c>
    </row>
    <row r="12" spans="1:23" x14ac:dyDescent="0.2">
      <c r="A12" s="22">
        <f t="shared" si="0"/>
        <v>9</v>
      </c>
      <c r="B12" s="23" t="str">
        <f>IF(ISERR(GETPIVOTDATA("body",knt_tab!$A$3,"zavodnik",knt_tab!A13)),"",IF(GETPIVOTDATA("body",knt_tab!$A$3,"zavodnik",knt_tab!A13)=0,"",knt_tab!A13))</f>
        <v>Chlopčík Ondřej</v>
      </c>
      <c r="C12" s="24">
        <f>IF(B12="","",GETPIVOTDATA("body",knt_tab!$A$3,"zavodnik",B12))</f>
        <v>86</v>
      </c>
      <c r="D12" s="19"/>
      <c r="E12" s="22">
        <f t="shared" si="1"/>
        <v>70</v>
      </c>
      <c r="F12" s="23" t="str">
        <f>IF(ISERR(GETPIVOTDATA("body",knt_tab!$A$3,"zavodnik",knt_tab!A74)),"",IF(GETPIVOTDATA("body",knt_tab!$A$3,"zavodnik",knt_tab!A74)=0,"",knt_tab!A74))</f>
        <v>Ďurinová Kristýna</v>
      </c>
      <c r="G12" s="24">
        <f>IF(F12="","",GETPIVOTDATA("body",knt_tab!$A$3,"zavodnik",F12))</f>
        <v>15</v>
      </c>
      <c r="H12" s="35"/>
      <c r="I12" s="22">
        <f t="shared" si="7"/>
        <v>131</v>
      </c>
      <c r="J12" s="23" t="str">
        <f>IF(ISERR(GETPIVOTDATA("body",knt_tab!$A$3,"zavodnik",knt_tab!A135)),"",IF(GETPIVOTDATA("body",knt_tab!$A$3,"zavodnik",knt_tab!A135)=0,"",knt_tab!A135))</f>
        <v>Skácel Antonín</v>
      </c>
      <c r="K12" s="24">
        <f>IF(J12="","",GETPIVOTDATA("body",knt_tab!$A$3,"zavodnik",J12))</f>
        <v>4</v>
      </c>
      <c r="L12" s="19"/>
      <c r="M12" s="22">
        <f>IF(N12="","",IF(O12=O11,M11,ROW(M12)-ROW($M$9)))</f>
        <v>3</v>
      </c>
      <c r="N12" s="23" t="str">
        <f>IF(ISERR(GETPIVOTDATA("body",knt_tab!$Y$3,"zavodnik",knt_tab!Y7)),"",IF(GETPIVOTDATA("body",knt_tab!$Y$3,"zavodnik",knt_tab!Y7)=0,"",knt_tab!Y7))</f>
        <v>Král Jakub</v>
      </c>
      <c r="O12" s="24">
        <f>IF(N12="","",GETPIVOTDATA("body",knt_tab!$Y$3,"zavodnik",N12))</f>
        <v>19</v>
      </c>
      <c r="P12" s="19"/>
      <c r="Q12" s="22">
        <f t="shared" si="3"/>
        <v>9</v>
      </c>
      <c r="R12" s="23" t="str">
        <f>IF(ISERR(GETPIVOTDATA("body",knt_tab!$M$3,"zavodnik",knt_tab!M13)),"",IF(GETPIVOTDATA("body",knt_tab!$M$3,"zavodnik",knt_tab!M13)=0,"",knt_tab!M13))</f>
        <v>Kolář Daniel</v>
      </c>
      <c r="S12" s="24">
        <f>IF(R12="","",GETPIVOTDATA("body",knt_tab!$M$3,"zavodnik",R12))</f>
        <v>26</v>
      </c>
      <c r="T12" s="19"/>
      <c r="U12" s="22">
        <f t="shared" si="8"/>
        <v>35</v>
      </c>
      <c r="V12" s="23" t="str">
        <f>IF(ISERR(GETPIVOTDATA("body",knt_tab!$G$3,"zavodnik",knt_tab!G40)),"",IF(GETPIVOTDATA("body",knt_tab!$G$3,"zavodnik",knt_tab!G40)=0,"",knt_tab!G40))</f>
        <v>Huvar Jan</v>
      </c>
      <c r="W12" s="24">
        <f>IF(V12="","",GETPIVOTDATA("body",knt_tab!$G$3,"zavodnik",V12))</f>
        <v>2</v>
      </c>
    </row>
    <row r="13" spans="1:23" x14ac:dyDescent="0.2">
      <c r="A13" s="22">
        <f t="shared" si="0"/>
        <v>10</v>
      </c>
      <c r="B13" s="23" t="str">
        <f>IF(ISERR(GETPIVOTDATA("body",knt_tab!$A$3,"zavodnik",knt_tab!A14)),"",IF(GETPIVOTDATA("body",knt_tab!$A$3,"zavodnik",knt_tab!A14)=0,"",knt_tab!A14))</f>
        <v>Ondrašíková Eva</v>
      </c>
      <c r="C13" s="24">
        <f>IF(B13="","",GETPIVOTDATA("body",knt_tab!$A$3,"zavodnik",B13))</f>
        <v>81</v>
      </c>
      <c r="D13" s="19"/>
      <c r="E13" s="22">
        <f t="shared" si="1"/>
        <v>70</v>
      </c>
      <c r="F13" s="23" t="str">
        <f>IF(ISERR(GETPIVOTDATA("body",knt_tab!$A$3,"zavodnik",knt_tab!A75)),"",IF(GETPIVOTDATA("body",knt_tab!$A$3,"zavodnik",knt_tab!A75)=0,"",knt_tab!A75))</f>
        <v>Kršňák Filip</v>
      </c>
      <c r="G13" s="24">
        <f>IF(F13="","",GETPIVOTDATA("body",knt_tab!$A$3,"zavodnik",F13))</f>
        <v>15</v>
      </c>
      <c r="H13" s="35"/>
      <c r="I13" s="22">
        <f t="shared" ref="I13:I16" si="9">IF(J13="","",IF(K13=K12,I12,ROW(I13)-ROW($I$3)+122))</f>
        <v>131</v>
      </c>
      <c r="J13" s="23" t="str">
        <f>IF(ISERR(GETPIVOTDATA("body",knt_tab!$A$3,"zavodnik",knt_tab!A136)),"",IF(GETPIVOTDATA("body",knt_tab!$A$3,"zavodnik",knt_tab!A136)=0,"",knt_tab!A136))</f>
        <v>Kožušník Vojtěch</v>
      </c>
      <c r="K13" s="24">
        <f>IF(J13="","",GETPIVOTDATA("body",knt_tab!$A$3,"zavodnik",J13))</f>
        <v>4</v>
      </c>
      <c r="L13" s="19"/>
      <c r="M13" s="22">
        <f>IF(N13="","",IF(O13=O12,M12,ROW(M13)-ROW($M$9)))</f>
        <v>4</v>
      </c>
      <c r="N13" s="23" t="str">
        <f>IF(ISERR(GETPIVOTDATA("body",knt_tab!$Y$3,"zavodnik",knt_tab!Y8)),"",IF(GETPIVOTDATA("body",knt_tab!$Y$3,"zavodnik",knt_tab!Y8)=0,"",knt_tab!Y8))</f>
        <v>Šimek Daniel</v>
      </c>
      <c r="O13" s="24">
        <f>IF(N13="","",GETPIVOTDATA("body",knt_tab!$Y$3,"zavodnik",N13))</f>
        <v>18</v>
      </c>
      <c r="P13" s="19"/>
      <c r="Q13" s="22">
        <f t="shared" si="3"/>
        <v>10</v>
      </c>
      <c r="R13" s="23" t="str">
        <f>IF(ISERR(GETPIVOTDATA("body",knt_tab!$M$3,"zavodnik",knt_tab!M14)),"",IF(GETPIVOTDATA("body",knt_tab!$M$3,"zavodnik",knt_tab!M14)=0,"",knt_tab!M14))</f>
        <v>Kunc Matěj</v>
      </c>
      <c r="S13" s="24">
        <f>IF(R13="","",GETPIVOTDATA("body",knt_tab!$M$3,"zavodnik",R13))</f>
        <v>24</v>
      </c>
      <c r="T13" s="19"/>
      <c r="U13" s="22">
        <f t="shared" si="8"/>
        <v>35</v>
      </c>
      <c r="V13" s="23" t="str">
        <f>IF(ISERR(GETPIVOTDATA("body",knt_tab!$G$3,"zavodnik",knt_tab!G41)),"",IF(GETPIVOTDATA("body",knt_tab!$G$3,"zavodnik",knt_tab!G41)=0,"",knt_tab!G41))</f>
        <v>Tomek Daniel</v>
      </c>
      <c r="W13" s="24">
        <f>IF(V13="","",GETPIVOTDATA("body",knt_tab!$G$3,"zavodnik",V13))</f>
        <v>2</v>
      </c>
    </row>
    <row r="14" spans="1:23" x14ac:dyDescent="0.2">
      <c r="A14" s="22">
        <f t="shared" si="0"/>
        <v>11</v>
      </c>
      <c r="B14" s="23" t="str">
        <f>IF(ISERR(GETPIVOTDATA("body",knt_tab!$A$3,"zavodnik",knt_tab!A15)),"",IF(GETPIVOTDATA("body",knt_tab!$A$3,"zavodnik",knt_tab!A15)=0,"",knt_tab!A15))</f>
        <v>Čebík Filip</v>
      </c>
      <c r="C14" s="24">
        <f>IF(B14="","",GETPIVOTDATA("body",knt_tab!$A$3,"zavodnik",B14))</f>
        <v>75</v>
      </c>
      <c r="D14" s="19"/>
      <c r="E14" s="22">
        <f t="shared" si="1"/>
        <v>70</v>
      </c>
      <c r="F14" s="23" t="str">
        <f>IF(ISERR(GETPIVOTDATA("body",knt_tab!$A$3,"zavodnik",knt_tab!A76)),"",IF(GETPIVOTDATA("body",knt_tab!$A$3,"zavodnik",knt_tab!A76)=0,"",knt_tab!A76))</f>
        <v>Schwarz Šimon</v>
      </c>
      <c r="G14" s="24">
        <f>IF(F14="","",GETPIVOTDATA("body",knt_tab!$A$3,"zavodnik",F14))</f>
        <v>15</v>
      </c>
      <c r="H14" s="35"/>
      <c r="I14" s="22">
        <f t="shared" si="9"/>
        <v>131</v>
      </c>
      <c r="J14" s="23" t="str">
        <f>IF(ISERR(GETPIVOTDATA("body",knt_tab!$A$3,"zavodnik",knt_tab!A137)),"",IF(GETPIVOTDATA("body",knt_tab!$A$3,"zavodnik",knt_tab!A137)=0,"",knt_tab!A137))</f>
        <v>Kolář Václav</v>
      </c>
      <c r="K14" s="24">
        <f>IF(J14="","",GETPIVOTDATA("body",knt_tab!$A$3,"zavodnik",J14))</f>
        <v>4</v>
      </c>
      <c r="L14" s="19"/>
      <c r="M14" s="22">
        <f>IF(N14="","",IF(O14=O13,M13,ROW(M14)-ROW($M$9)))</f>
        <v>5</v>
      </c>
      <c r="N14" s="23" t="str">
        <f>IF(ISERR(GETPIVOTDATA("body",knt_tab!$Y$3,"zavodnik",knt_tab!Y9)),"",IF(GETPIVOTDATA("body",knt_tab!$Y$3,"zavodnik",knt_tab!Y9)=0,"",knt_tab!Y9))</f>
        <v>Selecký Lukáš</v>
      </c>
      <c r="O14" s="24">
        <f>IF(N14="","",GETPIVOTDATA("body",knt_tab!$Y$3,"zavodnik",N14))</f>
        <v>16</v>
      </c>
      <c r="P14" s="19"/>
      <c r="Q14" s="22">
        <f t="shared" si="3"/>
        <v>11</v>
      </c>
      <c r="R14" s="23" t="str">
        <f>IF(ISERR(GETPIVOTDATA("body",knt_tab!$M$3,"zavodnik",knt_tab!M15)),"",IF(GETPIVOTDATA("body",knt_tab!$M$3,"zavodnik",knt_tab!M15)=0,"",knt_tab!M15))</f>
        <v>Matýsek Jan</v>
      </c>
      <c r="S14" s="24">
        <f>IF(R14="","",GETPIVOTDATA("body",knt_tab!$M$3,"zavodnik",R14))</f>
        <v>17</v>
      </c>
      <c r="T14" s="19"/>
      <c r="U14" s="22">
        <f t="shared" si="8"/>
        <v>38</v>
      </c>
      <c r="V14" s="23" t="str">
        <f>IF(ISERR(GETPIVOTDATA("body",knt_tab!$G$3,"zavodnik",knt_tab!G42)),"",IF(GETPIVOTDATA("body",knt_tab!$G$3,"zavodnik",knt_tab!G42)=0,"",knt_tab!G42))</f>
        <v>Suchan Jan</v>
      </c>
      <c r="W14" s="24">
        <f>IF(V14="","",GETPIVOTDATA("body",knt_tab!$G$3,"zavodnik",V14))</f>
        <v>1</v>
      </c>
    </row>
    <row r="15" spans="1:23" x14ac:dyDescent="0.2">
      <c r="A15" s="22">
        <f t="shared" si="0"/>
        <v>12</v>
      </c>
      <c r="B15" s="23" t="str">
        <f>IF(ISERR(GETPIVOTDATA("body",knt_tab!$A$3,"zavodnik",knt_tab!A16)),"",IF(GETPIVOTDATA("body",knt_tab!$A$3,"zavodnik",knt_tab!A16)=0,"",knt_tab!A16))</f>
        <v>Čerchla Michal</v>
      </c>
      <c r="C15" s="24">
        <f>IF(B15="","",GETPIVOTDATA("body",knt_tab!$A$3,"zavodnik",B15))</f>
        <v>74</v>
      </c>
      <c r="D15" s="19"/>
      <c r="E15" s="22">
        <f t="shared" si="1"/>
        <v>70</v>
      </c>
      <c r="F15" s="23" t="str">
        <f>IF(ISERR(GETPIVOTDATA("body",knt_tab!$A$3,"zavodnik",knt_tab!A77)),"",IF(GETPIVOTDATA("body",knt_tab!$A$3,"zavodnik",knt_tab!A77)=0,"",knt_tab!A77))</f>
        <v>Čech Jiří</v>
      </c>
      <c r="G15" s="24">
        <f>IF(F15="","",GETPIVOTDATA("body",knt_tab!$A$3,"zavodnik",F15))</f>
        <v>15</v>
      </c>
      <c r="H15" s="35"/>
      <c r="I15" s="22">
        <f t="shared" si="9"/>
        <v>134</v>
      </c>
      <c r="J15" s="23" t="str">
        <f>IF(ISERR(GETPIVOTDATA("body",knt_tab!$A$3,"zavodnik",knt_tab!A138)),"",IF(GETPIVOTDATA("body",knt_tab!$A$3,"zavodnik",knt_tab!A138)=0,"",knt_tab!A138))</f>
        <v>Pravda Pavel</v>
      </c>
      <c r="K15" s="24">
        <f>IF(J15="","",GETPIVOTDATA("body",knt_tab!$A$3,"zavodnik",J15))</f>
        <v>3</v>
      </c>
      <c r="L15" s="19"/>
      <c r="M15" s="22">
        <f>IF(N15="","",IF(O15=O14,M14,ROW(M15)-ROW($M$9)))</f>
        <v>6</v>
      </c>
      <c r="N15" s="23" t="str">
        <f>IF(ISERR(GETPIVOTDATA("body",knt_tab!$Y$3,"zavodnik",knt_tab!Y10)),"",IF(GETPIVOTDATA("body",knt_tab!$Y$3,"zavodnik",knt_tab!Y10)=0,"",knt_tab!Y10))</f>
        <v>Svoboda Jiří</v>
      </c>
      <c r="O15" s="24">
        <f>IF(N15="","",GETPIVOTDATA("body",knt_tab!$Y$3,"zavodnik",N15))</f>
        <v>14</v>
      </c>
      <c r="P15" s="19"/>
      <c r="Q15" s="22">
        <f t="shared" si="3"/>
        <v>12</v>
      </c>
      <c r="R15" s="23" t="str">
        <f>IF(ISERR(GETPIVOTDATA("body",knt_tab!$M$3,"zavodnik",knt_tab!M16)),"",IF(GETPIVOTDATA("body",knt_tab!$M$3,"zavodnik",knt_tab!M16)=0,"",knt_tab!M16))</f>
        <v>Fráňa Patrik</v>
      </c>
      <c r="S15" s="24">
        <f>IF(R15="","",GETPIVOTDATA("body",knt_tab!$M$3,"zavodnik",R15))</f>
        <v>16</v>
      </c>
      <c r="T15" s="19"/>
      <c r="U15" s="22">
        <f t="shared" si="8"/>
        <v>38</v>
      </c>
      <c r="V15" s="23" t="str">
        <f>IF(ISERR(GETPIVOTDATA("body",knt_tab!$G$3,"zavodnik",knt_tab!G43)),"",IF(GETPIVOTDATA("body",knt_tab!$G$3,"zavodnik",knt_tab!G43)=0,"",knt_tab!G43))</f>
        <v>Křenek Jakub</v>
      </c>
      <c r="W15" s="24">
        <f>IF(V15="","",GETPIVOTDATA("body",knt_tab!$G$3,"zavodnik",V15))</f>
        <v>1</v>
      </c>
    </row>
    <row r="16" spans="1:23" x14ac:dyDescent="0.2">
      <c r="A16" s="22">
        <f t="shared" si="0"/>
        <v>13</v>
      </c>
      <c r="B16" s="23" t="str">
        <f>IF(ISERR(GETPIVOTDATA("body",knt_tab!$A$3,"zavodnik",knt_tab!A17)),"",IF(GETPIVOTDATA("body",knt_tab!$A$3,"zavodnik",knt_tab!A17)=0,"",knt_tab!A17))</f>
        <v>Polášková Kristýna</v>
      </c>
      <c r="C16" s="24">
        <f>IF(B16="","",GETPIVOTDATA("body",knt_tab!$A$3,"zavodnik",B16))</f>
        <v>72</v>
      </c>
      <c r="D16" s="19"/>
      <c r="E16" s="22">
        <f t="shared" si="1"/>
        <v>74</v>
      </c>
      <c r="F16" s="23" t="str">
        <f>IF(ISERR(GETPIVOTDATA("body",knt_tab!$A$3,"zavodnik",knt_tab!A78)),"",IF(GETPIVOTDATA("body",knt_tab!$A$3,"zavodnik",knt_tab!A78)=0,"",knt_tab!A78))</f>
        <v>Neckář Matěj</v>
      </c>
      <c r="G16" s="24">
        <f>IF(F16="","",GETPIVOTDATA("body",knt_tab!$A$3,"zavodnik",F16))</f>
        <v>14</v>
      </c>
      <c r="H16" s="35"/>
      <c r="I16" s="22">
        <f t="shared" si="9"/>
        <v>134</v>
      </c>
      <c r="J16" s="23" t="str">
        <f>IF(ISERR(GETPIVOTDATA("body",knt_tab!$A$3,"zavodnik",knt_tab!A139)),"",IF(GETPIVOTDATA("body",knt_tab!$A$3,"zavodnik",knt_tab!A139)=0,"",knt_tab!A139))</f>
        <v>Doubek Benjamin</v>
      </c>
      <c r="K16" s="24">
        <f>IF(J16="","",GETPIVOTDATA("body",knt_tab!$A$3,"zavodnik",J16))</f>
        <v>3</v>
      </c>
      <c r="L16" s="19"/>
      <c r="M16" s="19"/>
      <c r="N16" s="19"/>
      <c r="O16" s="19"/>
      <c r="P16" s="19"/>
      <c r="Q16" s="22">
        <f t="shared" ref="Q16" si="10">IF(R16="","",IF(S16=S15,Q15,ROW(Q16)-ROW($Q$3)))</f>
        <v>12</v>
      </c>
      <c r="R16" s="23" t="str">
        <f>IF(ISERR(GETPIVOTDATA("body",knt_tab!$M$3,"zavodnik",knt_tab!M17)),"",IF(GETPIVOTDATA("body",knt_tab!$M$3,"zavodnik",knt_tab!M17)=0,"",knt_tab!M17))</f>
        <v>Turčínek Tomáš</v>
      </c>
      <c r="S16" s="24">
        <f>IF(R16="","",GETPIVOTDATA("body",knt_tab!$M$3,"zavodnik",R16))</f>
        <v>16</v>
      </c>
      <c r="T16" s="19"/>
      <c r="U16" s="22" t="str">
        <f t="shared" si="8"/>
        <v/>
      </c>
      <c r="V16" s="23" t="str">
        <f>IF(ISERR(GETPIVOTDATA("body",knt_tab!$G$3,"zavodnik",knt_tab!G44)),"",IF(GETPIVOTDATA("body",knt_tab!$G$3,"zavodnik",knt_tab!G44)=0,"",knt_tab!G44))</f>
        <v/>
      </c>
      <c r="W16" s="24" t="str">
        <f>IF(V16="","",GETPIVOTDATA("body",knt_tab!$G$3,"zavodnik",V16))</f>
        <v/>
      </c>
    </row>
    <row r="17" spans="1:23" x14ac:dyDescent="0.2">
      <c r="A17" s="22">
        <f t="shared" si="0"/>
        <v>14</v>
      </c>
      <c r="B17" s="23" t="str">
        <f>IF(ISERR(GETPIVOTDATA("body",knt_tab!$A$3,"zavodnik",knt_tab!A18)),"",IF(GETPIVOTDATA("body",knt_tab!$A$3,"zavodnik",knt_tab!A18)=0,"",knt_tab!A18))</f>
        <v>Šimek Daniel</v>
      </c>
      <c r="C17" s="24">
        <f>IF(B17="","",GETPIVOTDATA("body",knt_tab!$A$3,"zavodnik",B17))</f>
        <v>70</v>
      </c>
      <c r="D17" s="19"/>
      <c r="E17" s="22">
        <f t="shared" si="1"/>
        <v>74</v>
      </c>
      <c r="F17" s="23" t="str">
        <f>IF(ISERR(GETPIVOTDATA("body",knt_tab!$A$3,"zavodnik",knt_tab!A79)),"",IF(GETPIVOTDATA("body",knt_tab!$A$3,"zavodnik",knt_tab!A79)=0,"",knt_tab!A79))</f>
        <v>Buranyč Filip</v>
      </c>
      <c r="G17" s="24">
        <f>IF(F17="","",GETPIVOTDATA("body",knt_tab!$A$3,"zavodnik",F17))</f>
        <v>14</v>
      </c>
      <c r="H17" s="35"/>
      <c r="I17" s="22">
        <f t="shared" ref="I17:I18" si="11">IF(J17="","",IF(K17=K16,I16,ROW(I17)-ROW($I$3)+122))</f>
        <v>134</v>
      </c>
      <c r="J17" s="23" t="str">
        <f>IF(ISERR(GETPIVOTDATA("body",knt_tab!$A$3,"zavodnik",knt_tab!A140)),"",IF(GETPIVOTDATA("body",knt_tab!$A$3,"zavodnik",knt_tab!A140)=0,"",knt_tab!A140))</f>
        <v>Šimkovič Ondřej</v>
      </c>
      <c r="K17" s="24">
        <f>IF(J17="","",GETPIVOTDATA("body",knt_tab!$A$3,"zavodnik",J17))</f>
        <v>3</v>
      </c>
      <c r="L17" s="19"/>
      <c r="M17" s="19" t="s">
        <v>69</v>
      </c>
      <c r="N17" s="19"/>
      <c r="O17" s="19"/>
      <c r="P17" s="19"/>
      <c r="Q17" s="22">
        <f t="shared" ref="Q17:Q19" si="12">IF(R17="","",IF(S17=S16,Q16,ROW(Q17)-ROW($Q$3)))</f>
        <v>14</v>
      </c>
      <c r="R17" s="23" t="str">
        <f>IF(ISERR(GETPIVOTDATA("body",knt_tab!$M$3,"zavodnik",knt_tab!M18)),"",IF(GETPIVOTDATA("body",knt_tab!$M$3,"zavodnik",knt_tab!M18)=0,"",knt_tab!M18))</f>
        <v>Kršňák Filip</v>
      </c>
      <c r="S17" s="24">
        <f>IF(R17="","",GETPIVOTDATA("body",knt_tab!$M$3,"zavodnik",R17))</f>
        <v>15</v>
      </c>
      <c r="T17" s="19"/>
      <c r="U17" s="22" t="str">
        <f t="shared" si="8"/>
        <v/>
      </c>
      <c r="V17" s="23" t="str">
        <f>IF(ISERR(GETPIVOTDATA("body",knt_tab!$G$3,"zavodnik",knt_tab!G45)),"",IF(GETPIVOTDATA("body",knt_tab!$G$3,"zavodnik",knt_tab!G45)=0,"",knt_tab!G45))</f>
        <v/>
      </c>
      <c r="W17" s="24" t="str">
        <f>IF(V17="","",GETPIVOTDATA("body",knt_tab!$G$3,"zavodnik",V17))</f>
        <v/>
      </c>
    </row>
    <row r="18" spans="1:23" x14ac:dyDescent="0.2">
      <c r="A18" s="22">
        <f t="shared" si="0"/>
        <v>14</v>
      </c>
      <c r="B18" s="23" t="str">
        <f>IF(ISERR(GETPIVOTDATA("body",knt_tab!$A$3,"zavodnik",knt_tab!A19)),"",IF(GETPIVOTDATA("body",knt_tab!$A$3,"zavodnik",knt_tab!A19)=0,"",knt_tab!A19))</f>
        <v>Svoboda Jiří</v>
      </c>
      <c r="C18" s="24">
        <f>IF(B18="","",GETPIVOTDATA("body",knt_tab!$A$3,"zavodnik",B18))</f>
        <v>70</v>
      </c>
      <c r="D18" s="19"/>
      <c r="E18" s="22">
        <f t="shared" si="1"/>
        <v>74</v>
      </c>
      <c r="F18" s="23" t="str">
        <f>IF(ISERR(GETPIVOTDATA("body",knt_tab!$A$3,"zavodnik",knt_tab!A80)),"",IF(GETPIVOTDATA("body",knt_tab!$A$3,"zavodnik",knt_tab!A80)=0,"",knt_tab!A80))</f>
        <v>Kolář Vojtěch</v>
      </c>
      <c r="G18" s="24">
        <f>IF(F18="","",GETPIVOTDATA("body",knt_tab!$A$3,"zavodnik",F18))</f>
        <v>14</v>
      </c>
      <c r="H18" s="35"/>
      <c r="I18" s="22">
        <f t="shared" si="11"/>
        <v>134</v>
      </c>
      <c r="J18" s="23" t="str">
        <f>IF(ISERR(GETPIVOTDATA("body",knt_tab!$A$3,"zavodnik",knt_tab!A141)),"",IF(GETPIVOTDATA("body",knt_tab!$A$3,"zavodnik",knt_tab!A141)=0,"",knt_tab!A141))</f>
        <v>Náplava Richard</v>
      </c>
      <c r="K18" s="24">
        <f>IF(J18="","",GETPIVOTDATA("body",knt_tab!$A$3,"zavodnik",J18))</f>
        <v>3</v>
      </c>
      <c r="L18" s="19"/>
      <c r="M18" s="21" t="s">
        <v>64</v>
      </c>
      <c r="N18" s="21" t="s">
        <v>66</v>
      </c>
      <c r="O18" s="21" t="s">
        <v>65</v>
      </c>
      <c r="P18" s="19"/>
      <c r="Q18" s="22">
        <f t="shared" si="12"/>
        <v>15</v>
      </c>
      <c r="R18" s="23" t="str">
        <f>IF(ISERR(GETPIVOTDATA("body",knt_tab!$M$3,"zavodnik",knt_tab!M19)),"",IF(GETPIVOTDATA("body",knt_tab!$M$3,"zavodnik",knt_tab!M19)=0,"",knt_tab!M19))</f>
        <v>Libenek Štěpán</v>
      </c>
      <c r="S18" s="24">
        <f>IF(R18="","",GETPIVOTDATA("body",knt_tab!$M$3,"zavodnik",R18))</f>
        <v>7</v>
      </c>
      <c r="T18" s="19"/>
    </row>
    <row r="19" spans="1:23" x14ac:dyDescent="0.2">
      <c r="A19" s="22">
        <f t="shared" si="0"/>
        <v>16</v>
      </c>
      <c r="B19" s="23" t="str">
        <f>IF(ISERR(GETPIVOTDATA("body",knt_tab!$A$3,"zavodnik",knt_tab!A20)),"",IF(GETPIVOTDATA("body",knt_tab!$A$3,"zavodnik",knt_tab!A20)=0,"",knt_tab!A20))</f>
        <v>Kohn Pavel</v>
      </c>
      <c r="C19" s="24">
        <f>IF(B19="","",GETPIVOTDATA("body",knt_tab!$A$3,"zavodnik",B19))</f>
        <v>66</v>
      </c>
      <c r="D19" s="19"/>
      <c r="E19" s="22">
        <f t="shared" si="1"/>
        <v>77</v>
      </c>
      <c r="F19" s="23" t="str">
        <f>IF(ISERR(GETPIVOTDATA("body",knt_tab!$A$3,"zavodnik",knt_tab!A81)),"",IF(GETPIVOTDATA("body",knt_tab!$A$3,"zavodnik",knt_tab!A81)=0,"",knt_tab!A81))</f>
        <v>Huvar Jan</v>
      </c>
      <c r="G19" s="24">
        <f>IF(F19="","",GETPIVOTDATA("body",knt_tab!$A$3,"zavodnik",F19))</f>
        <v>13</v>
      </c>
      <c r="H19" s="35"/>
      <c r="L19" s="19"/>
      <c r="M19" s="22">
        <v>1</v>
      </c>
      <c r="N19" s="23" t="str">
        <f>IF(ISERR(GETPIVOTDATA("body",knt_tab!$V$3,"zavodnik",knt_tab!V5)),"",IF(GETPIVOTDATA("body",knt_tab!$V$3,"zavodnik",knt_tab!V5)=0,"",knt_tab!V5))</f>
        <v>Martínková Adéla</v>
      </c>
      <c r="O19" s="24">
        <f>IF(N19="","",GETPIVOTDATA("body",knt_tab!$V$3,"zavodnik",N19))</f>
        <v>93</v>
      </c>
      <c r="P19" s="19"/>
      <c r="Q19" s="22">
        <f t="shared" si="12"/>
        <v>16</v>
      </c>
      <c r="R19" s="23" t="str">
        <f>IF(ISERR(GETPIVOTDATA("body",knt_tab!$M$3,"zavodnik",knt_tab!M20)),"",IF(GETPIVOTDATA("body",knt_tab!$M$3,"zavodnik",knt_tab!M20)=0,"",knt_tab!M20))</f>
        <v>Hisem Matěj</v>
      </c>
      <c r="S19" s="24">
        <f>IF(R19="","",GETPIVOTDATA("body",knt_tab!$M$3,"zavodnik",R19))</f>
        <v>6</v>
      </c>
      <c r="T19" s="19"/>
      <c r="U19" s="19" t="s">
        <v>12</v>
      </c>
      <c r="V19" s="19"/>
      <c r="W19" s="19"/>
    </row>
    <row r="20" spans="1:23" x14ac:dyDescent="0.2">
      <c r="A20" s="22">
        <f t="shared" si="0"/>
        <v>17</v>
      </c>
      <c r="B20" s="23" t="str">
        <f>IF(ISERR(GETPIVOTDATA("body",knt_tab!$A$3,"zavodnik",knt_tab!A21)),"",IF(GETPIVOTDATA("body",knt_tab!$A$3,"zavodnik",knt_tab!A21)=0,"",knt_tab!A21))</f>
        <v>Tycar Štěpán</v>
      </c>
      <c r="C20" s="24">
        <f>IF(B20="","",GETPIVOTDATA("body",knt_tab!$A$3,"zavodnik",B20))</f>
        <v>61</v>
      </c>
      <c r="D20" s="19"/>
      <c r="E20" s="22">
        <f t="shared" si="1"/>
        <v>77</v>
      </c>
      <c r="F20" s="23" t="str">
        <f>IF(ISERR(GETPIVOTDATA("body",knt_tab!$A$3,"zavodnik",knt_tab!A82)),"",IF(GETPIVOTDATA("body",knt_tab!$A$3,"zavodnik",knt_tab!A82)=0,"",knt_tab!A82))</f>
        <v>Kohn Tomáš</v>
      </c>
      <c r="G20" s="24">
        <f>IF(F20="","",GETPIVOTDATA("body",knt_tab!$A$3,"zavodnik",F20))</f>
        <v>13</v>
      </c>
      <c r="H20" s="35"/>
      <c r="I20" s="36" t="s">
        <v>131</v>
      </c>
      <c r="J20" s="19"/>
      <c r="K20" s="19"/>
      <c r="L20" s="19"/>
      <c r="M20" s="22">
        <f t="shared" ref="M20:M25" si="13">IF(N20="","",IF(O20=O19,M19,ROW(M20)-ROW($M$18)))</f>
        <v>2</v>
      </c>
      <c r="N20" s="23" t="str">
        <f>IF(ISERR(GETPIVOTDATA("body",knt_tab!$V$3,"zavodnik",knt_tab!V6)),"",IF(GETPIVOTDATA("body",knt_tab!$V$3,"zavodnik",knt_tab!V6)=0,"",knt_tab!V6))</f>
        <v>Ondrašíková Eva</v>
      </c>
      <c r="O20" s="24">
        <f>IF(N20="","",GETPIVOTDATA("body",knt_tab!$V$3,"zavodnik",N20))</f>
        <v>63</v>
      </c>
      <c r="P20" s="19"/>
      <c r="Q20" s="22">
        <f t="shared" ref="Q20:Q23" si="14">IF(R20="","",IF(S20=S19,Q19,ROW(Q20)-ROW($Q$3)))</f>
        <v>17</v>
      </c>
      <c r="R20" s="23" t="str">
        <f>IF(ISERR(GETPIVOTDATA("body",knt_tab!$M$3,"zavodnik",knt_tab!M21)),"",IF(GETPIVOTDATA("body",knt_tab!$M$3,"zavodnik",knt_tab!M21)=0,"",knt_tab!M21))</f>
        <v>Marný Jakub</v>
      </c>
      <c r="S20" s="24">
        <f>IF(R20="","",GETPIVOTDATA("body",knt_tab!$M$3,"zavodnik",R20))</f>
        <v>5</v>
      </c>
      <c r="T20" s="19"/>
      <c r="U20" s="21" t="s">
        <v>64</v>
      </c>
      <c r="V20" s="21" t="s">
        <v>66</v>
      </c>
      <c r="W20" s="21" t="s">
        <v>65</v>
      </c>
    </row>
    <row r="21" spans="1:23" x14ac:dyDescent="0.2">
      <c r="A21" s="22">
        <f t="shared" si="0"/>
        <v>18</v>
      </c>
      <c r="B21" s="23" t="str">
        <f>IF(ISERR(GETPIVOTDATA("body",knt_tab!$A$3,"zavodnik",knt_tab!A22)),"",IF(GETPIVOTDATA("body",knt_tab!$A$3,"zavodnik",knt_tab!A22)=0,"",knt_tab!A22))</f>
        <v>Král Jan</v>
      </c>
      <c r="C21" s="24">
        <f>IF(B21="","",GETPIVOTDATA("body",knt_tab!$A$3,"zavodnik",B21))</f>
        <v>59</v>
      </c>
      <c r="D21" s="19"/>
      <c r="E21" s="22">
        <f t="shared" si="1"/>
        <v>79</v>
      </c>
      <c r="F21" s="23" t="str">
        <f>IF(ISERR(GETPIVOTDATA("body",knt_tab!$A$3,"zavodnik",knt_tab!A83)),"",IF(GETPIVOTDATA("body",knt_tab!$A$3,"zavodnik",knt_tab!A83)=0,"",knt_tab!A83))</f>
        <v>Blahová Alexandra</v>
      </c>
      <c r="G21" s="24">
        <f>IF(F21="","",GETPIVOTDATA("body",knt_tab!$A$3,"zavodnik",F21))</f>
        <v>12</v>
      </c>
      <c r="H21" s="35"/>
      <c r="I21" s="21" t="s">
        <v>64</v>
      </c>
      <c r="J21" s="21" t="s">
        <v>66</v>
      </c>
      <c r="K21" s="21" t="s">
        <v>65</v>
      </c>
      <c r="L21" s="19"/>
      <c r="M21" s="22">
        <f t="shared" si="13"/>
        <v>3</v>
      </c>
      <c r="N21" s="23" t="str">
        <f>IF(ISERR(GETPIVOTDATA("body",knt_tab!$V$3,"zavodnik",knt_tab!V7)),"",IF(GETPIVOTDATA("body",knt_tab!$V$3,"zavodnik",knt_tab!V7)=0,"",knt_tab!V7))</f>
        <v>Václavková Tereza</v>
      </c>
      <c r="O21" s="24">
        <f>IF(N21="","",GETPIVOTDATA("body",knt_tab!$V$3,"zavodnik",N21))</f>
        <v>30</v>
      </c>
      <c r="P21" s="19"/>
      <c r="Q21" s="22">
        <f t="shared" si="14"/>
        <v>17</v>
      </c>
      <c r="R21" s="23" t="str">
        <f>IF(ISERR(GETPIVOTDATA("body",knt_tab!$M$3,"zavodnik",knt_tab!M22)),"",IF(GETPIVOTDATA("body",knt_tab!$M$3,"zavodnik",knt_tab!M22)=0,"",knt_tab!M22))</f>
        <v>Tichý Jan</v>
      </c>
      <c r="S21" s="24">
        <f>IF(R21="","",GETPIVOTDATA("body",knt_tab!$M$3,"zavodnik",R21))</f>
        <v>5</v>
      </c>
      <c r="T21" s="19"/>
      <c r="U21" s="22">
        <v>1</v>
      </c>
      <c r="V21" s="23" t="str">
        <f>IF(ISERR(GETPIVOTDATA("body",knt_tab!$D$3,"zavodnik",knt_tab!D5)),"",IF(GETPIVOTDATA("body",knt_tab!$D$3,"zavodnik",knt_tab!D5)=0,"",knt_tab!D5))</f>
        <v>Huvar Matyáš</v>
      </c>
      <c r="W21" s="24">
        <f>IF(V21="","",GETPIVOTDATA("body",knt_tab!$D$3,"zavodnik",V21))</f>
        <v>53</v>
      </c>
    </row>
    <row r="22" spans="1:23" x14ac:dyDescent="0.2">
      <c r="A22" s="22">
        <f t="shared" si="0"/>
        <v>18</v>
      </c>
      <c r="B22" s="23" t="str">
        <f>IF(ISERR(GETPIVOTDATA("body",knt_tab!$A$3,"zavodnik",knt_tab!A23)),"",IF(GETPIVOTDATA("body",knt_tab!$A$3,"zavodnik",knt_tab!A23)=0,"",knt_tab!A23))</f>
        <v>Pustějovský Tomáš</v>
      </c>
      <c r="C22" s="24">
        <f>IF(B22="","",GETPIVOTDATA("body",knt_tab!$A$3,"zavodnik",B22))</f>
        <v>59</v>
      </c>
      <c r="D22" s="19"/>
      <c r="E22" s="22">
        <f t="shared" si="1"/>
        <v>79</v>
      </c>
      <c r="F22" s="23" t="str">
        <f>IF(ISERR(GETPIVOTDATA("body",knt_tab!$A$3,"zavodnik",knt_tab!A84)),"",IF(GETPIVOTDATA("body",knt_tab!$A$3,"zavodnik",knt_tab!A84)=0,"",knt_tab!A84))</f>
        <v>Schotli Josef</v>
      </c>
      <c r="G22" s="24">
        <f>IF(F22="","",GETPIVOTDATA("body",knt_tab!$A$3,"zavodnik",F22))</f>
        <v>12</v>
      </c>
      <c r="H22" s="35"/>
      <c r="I22" s="22">
        <v>1</v>
      </c>
      <c r="J22" s="23" t="str">
        <f>IF(ISERR(GETPIVOTDATA("body",knt_tab!$AK$3,"zavodnik",knt_tab!AK5)),"",IF(GETPIVOTDATA("body",knt_tab!$AK$3,"zavodnik",knt_tab!AK5)=0,"",knt_tab!AK5))</f>
        <v>Černota Jiří</v>
      </c>
      <c r="K22" s="24">
        <f>IF(J22="","",GETPIVOTDATA("body",knt_tab!$AK$3,"zavodnik",J22))</f>
        <v>56</v>
      </c>
      <c r="L22" s="19"/>
      <c r="M22" s="22">
        <f t="shared" si="13"/>
        <v>4</v>
      </c>
      <c r="N22" s="23" t="str">
        <f>IF(ISERR(GETPIVOTDATA("body",knt_tab!$V$3,"zavodnik",knt_tab!V8)),"",IF(GETPIVOTDATA("body",knt_tab!$V$3,"zavodnik",knt_tab!V8)=0,"",knt_tab!V8))</f>
        <v>Kuncová Viktorie</v>
      </c>
      <c r="O22" s="24">
        <f>IF(N22="","",GETPIVOTDATA("body",knt_tab!$V$3,"zavodnik",N22))</f>
        <v>28</v>
      </c>
      <c r="P22" s="19"/>
      <c r="Q22" s="22">
        <f t="shared" si="14"/>
        <v>17</v>
      </c>
      <c r="R22" s="23" t="str">
        <f>IF(ISERR(GETPIVOTDATA("body",knt_tab!$M$3,"zavodnik",knt_tab!M23)),"",IF(GETPIVOTDATA("body",knt_tab!$M$3,"zavodnik",knt_tab!M23)=0,"",knt_tab!M23))</f>
        <v>Blaho Dominik</v>
      </c>
      <c r="S22" s="24">
        <f>IF(R22="","",GETPIVOTDATA("body",knt_tab!$M$3,"zavodnik",R22))</f>
        <v>5</v>
      </c>
      <c r="T22" s="19"/>
      <c r="U22" s="22">
        <f t="shared" ref="U22:U63" si="15">IF(V22="","",IF(W22=W21,U21,ROW(U22)-ROW($U$20)))</f>
        <v>2</v>
      </c>
      <c r="V22" s="23" t="str">
        <f>IF(ISERR(GETPIVOTDATA("body",knt_tab!$D$3,"zavodnik",knt_tab!D6)),"",IF(GETPIVOTDATA("body",knt_tab!$D$3,"zavodnik",knt_tab!D6)=0,"",knt_tab!D6))</f>
        <v>Seibert Marian</v>
      </c>
      <c r="W22" s="24">
        <f>IF(V22="","",GETPIVOTDATA("body",knt_tab!$D$3,"zavodnik",V22))</f>
        <v>51</v>
      </c>
    </row>
    <row r="23" spans="1:23" x14ac:dyDescent="0.2">
      <c r="A23" s="22">
        <f t="shared" si="0"/>
        <v>20</v>
      </c>
      <c r="B23" s="23" t="str">
        <f>IF(ISERR(GETPIVOTDATA("body",knt_tab!$A$3,"zavodnik",knt_tab!A24)),"",IF(GETPIVOTDATA("body",knt_tab!$A$3,"zavodnik",knt_tab!A24)=0,"",knt_tab!A24))</f>
        <v>Černota Jiří</v>
      </c>
      <c r="C23" s="24">
        <f>IF(B23="","",GETPIVOTDATA("body",knt_tab!$A$3,"zavodnik",B23))</f>
        <v>56</v>
      </c>
      <c r="D23" s="19"/>
      <c r="E23" s="22">
        <f t="shared" si="1"/>
        <v>79</v>
      </c>
      <c r="F23" s="23" t="str">
        <f>IF(ISERR(GETPIVOTDATA("body",knt_tab!$A$3,"zavodnik",knt_tab!A85)),"",IF(GETPIVOTDATA("body",knt_tab!$A$3,"zavodnik",knt_tab!A85)=0,"",knt_tab!A85))</f>
        <v>To Vojtěch</v>
      </c>
      <c r="G23" s="24">
        <f>IF(F23="","",GETPIVOTDATA("body",knt_tab!$A$3,"zavodnik",F23))</f>
        <v>12</v>
      </c>
      <c r="H23" s="35"/>
      <c r="I23" s="22">
        <f t="shared" ref="I23:I30" si="16">IF(J23="","",IF(K23=K22,I22,ROW(I23)-ROW($I$21)))</f>
        <v>2</v>
      </c>
      <c r="J23" s="23" t="str">
        <f>IF(ISERR(GETPIVOTDATA("body",knt_tab!$AK$3,"zavodnik",knt_tab!AK6)),"",IF(GETPIVOTDATA("body",knt_tab!$AK$3,"zavodnik",knt_tab!AK6)=0,"",knt_tab!AK6))</f>
        <v>Schöffer Radim</v>
      </c>
      <c r="K23" s="24">
        <f>IF(J23="","",GETPIVOTDATA("body",knt_tab!$AK$3,"zavodnik",J23))</f>
        <v>34</v>
      </c>
      <c r="L23" s="19"/>
      <c r="M23" s="22">
        <f t="shared" si="13"/>
        <v>5</v>
      </c>
      <c r="N23" s="23" t="str">
        <f>IF(ISERR(GETPIVOTDATA("body",knt_tab!$V$3,"zavodnik",knt_tab!V9)),"",IF(GETPIVOTDATA("body",knt_tab!$V$3,"zavodnik",knt_tab!V9)=0,"",knt_tab!V9))</f>
        <v>Brzusková Marie</v>
      </c>
      <c r="O23" s="24">
        <f>IF(N23="","",GETPIVOTDATA("body",knt_tab!$V$3,"zavodnik",N23))</f>
        <v>17</v>
      </c>
      <c r="P23" s="19"/>
      <c r="Q23" s="22">
        <f t="shared" si="14"/>
        <v>20</v>
      </c>
      <c r="R23" s="23" t="str">
        <f>IF(ISERR(GETPIVOTDATA("body",knt_tab!$M$3,"zavodnik",knt_tab!M24)),"",IF(GETPIVOTDATA("body",knt_tab!$M$3,"zavodnik",knt_tab!M24)=0,"",knt_tab!M24))</f>
        <v>Mička Ladislav</v>
      </c>
      <c r="S23" s="24">
        <f>IF(R23="","",GETPIVOTDATA("body",knt_tab!$M$3,"zavodnik",R23))</f>
        <v>3</v>
      </c>
      <c r="T23" s="19"/>
      <c r="U23" s="22">
        <f t="shared" si="15"/>
        <v>3</v>
      </c>
      <c r="V23" s="23" t="str">
        <f>IF(ISERR(GETPIVOTDATA("body",knt_tab!$D$3,"zavodnik",knt_tab!D7)),"",IF(GETPIVOTDATA("body",knt_tab!$D$3,"zavodnik",knt_tab!D7)=0,"",knt_tab!D7))</f>
        <v>Kaszperová Kristýna</v>
      </c>
      <c r="W23" s="24">
        <f>IF(V23="","",GETPIVOTDATA("body",knt_tab!$D$3,"zavodnik",V23))</f>
        <v>49</v>
      </c>
    </row>
    <row r="24" spans="1:23" x14ac:dyDescent="0.2">
      <c r="A24" s="22">
        <f t="shared" si="0"/>
        <v>20</v>
      </c>
      <c r="B24" s="23" t="str">
        <f>IF(ISERR(GETPIVOTDATA("body",knt_tab!$A$3,"zavodnik",knt_tab!A25)),"",IF(GETPIVOTDATA("body",knt_tab!$A$3,"zavodnik",knt_tab!A25)=0,"",knt_tab!A25))</f>
        <v>Rapčanová Silvie</v>
      </c>
      <c r="C24" s="24">
        <f>IF(B24="","",GETPIVOTDATA("body",knt_tab!$A$3,"zavodnik",B24))</f>
        <v>56</v>
      </c>
      <c r="D24" s="19"/>
      <c r="E24" s="22">
        <f t="shared" si="1"/>
        <v>79</v>
      </c>
      <c r="F24" s="23" t="str">
        <f>IF(ISERR(GETPIVOTDATA("body",knt_tab!$A$3,"zavodnik",knt_tab!A86)),"",IF(GETPIVOTDATA("body",knt_tab!$A$3,"zavodnik",knt_tab!A86)=0,"",knt_tab!A86))</f>
        <v>Škurlová Lada</v>
      </c>
      <c r="G24" s="24">
        <f>IF(F24="","",GETPIVOTDATA("body",knt_tab!$A$3,"zavodnik",F24))</f>
        <v>12</v>
      </c>
      <c r="H24" s="35"/>
      <c r="I24" s="22">
        <f t="shared" si="16"/>
        <v>3</v>
      </c>
      <c r="J24" s="23" t="str">
        <f>IF(ISERR(GETPIVOTDATA("body",knt_tab!$AK$3,"zavodnik",knt_tab!AK7)),"",IF(GETPIVOTDATA("body",knt_tab!$AK$3,"zavodnik",knt_tab!AK7)=0,"",knt_tab!AK7))</f>
        <v>Anděl Tomáš</v>
      </c>
      <c r="K24" s="24">
        <f>IF(J24="","",GETPIVOTDATA("body",knt_tab!$AK$3,"zavodnik",J24))</f>
        <v>21</v>
      </c>
      <c r="L24" s="19"/>
      <c r="M24" s="22">
        <f t="shared" si="13"/>
        <v>6</v>
      </c>
      <c r="N24" s="23" t="str">
        <f>IF(ISERR(GETPIVOTDATA("body",knt_tab!$V$3,"zavodnik",knt_tab!V10)),"",IF(GETPIVOTDATA("body",knt_tab!$V$3,"zavodnik",knt_tab!V10)=0,"",knt_tab!V10))</f>
        <v>Ďurinová Kristýna</v>
      </c>
      <c r="O24" s="24">
        <f>IF(N24="","",GETPIVOTDATA("body",knt_tab!$V$3,"zavodnik",N24))</f>
        <v>15</v>
      </c>
      <c r="P24" s="19"/>
      <c r="T24" s="19"/>
      <c r="U24" s="22">
        <f t="shared" si="15"/>
        <v>4</v>
      </c>
      <c r="V24" s="23" t="str">
        <f>IF(ISERR(GETPIVOTDATA("body",knt_tab!$D$3,"zavodnik",knt_tab!D8)),"",IF(GETPIVOTDATA("body",knt_tab!$D$3,"zavodnik",knt_tab!D8)=0,"",knt_tab!D8))</f>
        <v>Kocmanová Lucie</v>
      </c>
      <c r="W24" s="24">
        <f>IF(V24="","",GETPIVOTDATA("body",knt_tab!$D$3,"zavodnik",V24))</f>
        <v>41</v>
      </c>
    </row>
    <row r="25" spans="1:23" x14ac:dyDescent="0.2">
      <c r="A25" s="22">
        <f t="shared" si="0"/>
        <v>22</v>
      </c>
      <c r="B25" s="23" t="str">
        <f>IF(ISERR(GETPIVOTDATA("body",knt_tab!$A$3,"zavodnik",knt_tab!A26)),"",IF(GETPIVOTDATA("body",knt_tab!$A$3,"zavodnik",knt_tab!A26)=0,"",knt_tab!A26))</f>
        <v>Mikendová Tereza</v>
      </c>
      <c r="C25" s="24">
        <f>IF(B25="","",GETPIVOTDATA("body",knt_tab!$A$3,"zavodnik",B25))</f>
        <v>55</v>
      </c>
      <c r="D25" s="19"/>
      <c r="E25" s="22">
        <f t="shared" si="1"/>
        <v>79</v>
      </c>
      <c r="F25" s="23" t="str">
        <f>IF(ISERR(GETPIVOTDATA("body",knt_tab!$A$3,"zavodnik",knt_tab!A87)),"",IF(GETPIVOTDATA("body",knt_tab!$A$3,"zavodnik",knt_tab!A87)=0,"",knt_tab!A87))</f>
        <v>Caletka Petr</v>
      </c>
      <c r="G25" s="24">
        <f>IF(F25="","",GETPIVOTDATA("body",knt_tab!$A$3,"zavodnik",F25))</f>
        <v>12</v>
      </c>
      <c r="H25" s="35"/>
      <c r="I25" s="22">
        <f t="shared" si="16"/>
        <v>4</v>
      </c>
      <c r="J25" s="23" t="str">
        <f>IF(ISERR(GETPIVOTDATA("body",knt_tab!$AK$3,"zavodnik",knt_tab!AK8)),"",IF(GETPIVOTDATA("body",knt_tab!$AK$3,"zavodnik",knt_tab!AK8)=0,"",knt_tab!AK8))</f>
        <v>Škurlová Lada</v>
      </c>
      <c r="K25" s="24">
        <f>IF(J25="","",GETPIVOTDATA("body",knt_tab!$AK$3,"zavodnik",J25))</f>
        <v>12</v>
      </c>
      <c r="L25" s="19"/>
      <c r="M25" s="22">
        <f t="shared" si="13"/>
        <v>7</v>
      </c>
      <c r="N25" s="23" t="str">
        <f>IF(ISERR(GETPIVOTDATA("body",knt_tab!$V$3,"zavodnik",knt_tab!V11)),"",IF(GETPIVOTDATA("body",knt_tab!$V$3,"zavodnik",knt_tab!V11)=0,"",knt_tab!V11))</f>
        <v>Šimková Nikola</v>
      </c>
      <c r="O25" s="24">
        <f>IF(N25="","",GETPIVOTDATA("body",knt_tab!$V$3,"zavodnik",N25))</f>
        <v>10</v>
      </c>
      <c r="P25" s="19"/>
      <c r="Q25" s="19" t="s">
        <v>83</v>
      </c>
      <c r="R25" s="19"/>
      <c r="S25" s="19"/>
      <c r="T25" s="19"/>
      <c r="U25" s="22">
        <f t="shared" si="15"/>
        <v>5</v>
      </c>
      <c r="V25" s="23" t="str">
        <f>IF(ISERR(GETPIVOTDATA("body",knt_tab!$D$3,"zavodnik",knt_tab!D9)),"",IF(GETPIVOTDATA("body",knt_tab!$D$3,"zavodnik",knt_tab!D9)=0,"",knt_tab!D9))</f>
        <v>Martináková Stela</v>
      </c>
      <c r="W25" s="24">
        <f>IF(V25="","",GETPIVOTDATA("body",knt_tab!$D$3,"zavodnik",V25))</f>
        <v>40</v>
      </c>
    </row>
    <row r="26" spans="1:23" x14ac:dyDescent="0.2">
      <c r="A26" s="22">
        <f t="shared" si="0"/>
        <v>23</v>
      </c>
      <c r="B26" s="23" t="str">
        <f>IF(ISERR(GETPIVOTDATA("body",knt_tab!$A$3,"zavodnik",knt_tab!A27)),"",IF(GETPIVOTDATA("body",knt_tab!$A$3,"zavodnik",knt_tab!A27)=0,"",knt_tab!A27))</f>
        <v>Král Jakub</v>
      </c>
      <c r="C26" s="24">
        <f>IF(B26="","",GETPIVOTDATA("body",knt_tab!$A$3,"zavodnik",B26))</f>
        <v>54</v>
      </c>
      <c r="D26" s="19"/>
      <c r="E26" s="22">
        <f t="shared" si="1"/>
        <v>84</v>
      </c>
      <c r="F26" s="23" t="str">
        <f>IF(ISERR(GETPIVOTDATA("body",knt_tab!$A$3,"zavodnik",knt_tab!A88)),"",IF(GETPIVOTDATA("body",knt_tab!$A$3,"zavodnik",knt_tab!A88)=0,"",knt_tab!A88))</f>
        <v>Kuzník Tadeáš</v>
      </c>
      <c r="G26" s="24">
        <f>IF(F26="","",GETPIVOTDATA("body",knt_tab!$A$3,"zavodnik",F26))</f>
        <v>11</v>
      </c>
      <c r="H26" s="35"/>
      <c r="I26" s="22">
        <f t="shared" si="16"/>
        <v>5</v>
      </c>
      <c r="J26" s="23" t="str">
        <f>IF(ISERR(GETPIVOTDATA("body",knt_tab!$AK$3,"zavodnik",knt_tab!AK9)),"",IF(GETPIVOTDATA("body",knt_tab!$AK$3,"zavodnik",knt_tab!AK9)=0,"",knt_tab!AK9))</f>
        <v>Mecko Josef</v>
      </c>
      <c r="K26" s="24">
        <f>IF(J26="","",GETPIVOTDATA("body",knt_tab!$AK$3,"zavodnik",J26))</f>
        <v>6</v>
      </c>
      <c r="L26" s="19"/>
      <c r="M26" s="22">
        <f t="shared" ref="M26" si="17">IF(N26="","",IF(O26=O25,M25,ROW(M26)-ROW($M$18)))</f>
        <v>8</v>
      </c>
      <c r="N26" s="23" t="str">
        <f>IF(ISERR(GETPIVOTDATA("body",knt_tab!$V$3,"zavodnik",knt_tab!V12)),"",IF(GETPIVOTDATA("body",knt_tab!$V$3,"zavodnik",knt_tab!V12)=0,"",knt_tab!V12))</f>
        <v>Čerchlová Markéta</v>
      </c>
      <c r="O26" s="24">
        <f>IF(N26="","",GETPIVOTDATA("body",knt_tab!$V$3,"zavodnik",N26))</f>
        <v>9</v>
      </c>
      <c r="P26" s="19"/>
      <c r="Q26" s="21" t="s">
        <v>64</v>
      </c>
      <c r="R26" s="21" t="s">
        <v>66</v>
      </c>
      <c r="S26" s="21" t="s">
        <v>65</v>
      </c>
      <c r="T26" s="19"/>
      <c r="U26" s="22">
        <f t="shared" si="15"/>
        <v>6</v>
      </c>
      <c r="V26" s="23" t="str">
        <f>IF(ISERR(GETPIVOTDATA("body",knt_tab!$D$3,"zavodnik",knt_tab!D10)),"",IF(GETPIVOTDATA("body",knt_tab!$D$3,"zavodnik",knt_tab!D10)=0,"",knt_tab!D10))</f>
        <v>Turek Jakub</v>
      </c>
      <c r="W26" s="24">
        <f>IF(V26="","",GETPIVOTDATA("body",knt_tab!$D$3,"zavodnik",V26))</f>
        <v>35</v>
      </c>
    </row>
    <row r="27" spans="1:23" x14ac:dyDescent="0.2">
      <c r="A27" s="22">
        <f t="shared" si="0"/>
        <v>23</v>
      </c>
      <c r="B27" s="23" t="str">
        <f>IF(ISERR(GETPIVOTDATA("body",knt_tab!$A$3,"zavodnik",knt_tab!A28)),"",IF(GETPIVOTDATA("body",knt_tab!$A$3,"zavodnik",knt_tab!A28)=0,"",knt_tab!A28))</f>
        <v>Rapčanová Alice</v>
      </c>
      <c r="C27" s="24">
        <f>IF(B27="","",GETPIVOTDATA("body",knt_tab!$A$3,"zavodnik",B27))</f>
        <v>54</v>
      </c>
      <c r="D27" s="19"/>
      <c r="E27" s="22">
        <f t="shared" si="1"/>
        <v>84</v>
      </c>
      <c r="F27" s="23" t="str">
        <f>IF(ISERR(GETPIVOTDATA("body",knt_tab!$A$3,"zavodnik",knt_tab!A89)),"",IF(GETPIVOTDATA("body",knt_tab!$A$3,"zavodnik",knt_tab!A89)=0,"",knt_tab!A89))</f>
        <v>Mojžíšek Lukáš</v>
      </c>
      <c r="G27" s="24">
        <f>IF(F27="","",GETPIVOTDATA("body",knt_tab!$A$3,"zavodnik",F27))</f>
        <v>11</v>
      </c>
      <c r="H27" s="35"/>
      <c r="I27" s="22">
        <f t="shared" si="16"/>
        <v>6</v>
      </c>
      <c r="J27" s="23" t="str">
        <f>IF(ISERR(GETPIVOTDATA("body",knt_tab!$AK$3,"zavodnik",knt_tab!AK10)),"",IF(GETPIVOTDATA("body",knt_tab!$AK$3,"zavodnik",knt_tab!AK10)=0,"",knt_tab!AK10))</f>
        <v>Badura Martin</v>
      </c>
      <c r="K27" s="24">
        <f>IF(J27="","",GETPIVOTDATA("body",knt_tab!$AK$3,"zavodnik",J27))</f>
        <v>5</v>
      </c>
      <c r="L27" s="19"/>
      <c r="M27" s="22" t="str">
        <f t="shared" ref="M27:M28" si="18">IF(N27="","",IF(O27=O26,M26,ROW(M27)-ROW($M$18)))</f>
        <v/>
      </c>
      <c r="N27" s="23" t="str">
        <f>IF(ISERR(GETPIVOTDATA("body",knt_tab!$V$3,"zavodnik",knt_tab!V13)),"",IF(GETPIVOTDATA("body",knt_tab!$V$3,"zavodnik",knt_tab!V13)=0,"",knt_tab!V13))</f>
        <v/>
      </c>
      <c r="O27" s="24" t="str">
        <f>IF(N27="","",GETPIVOTDATA("body",knt_tab!$V$3,"zavodnik",N27))</f>
        <v/>
      </c>
      <c r="P27" s="19"/>
      <c r="Q27" s="22">
        <v>1</v>
      </c>
      <c r="R27" s="23" t="str">
        <f>IF(ISERR(GETPIVOTDATA("body",knt_tab!$J$3,"zavodnik",knt_tab!J5)),"",IF(GETPIVOTDATA("body",knt_tab!$J$3,"zavodnik",knt_tab!J5)=0,"",knt_tab!J5))</f>
        <v>Kuželová Dominika</v>
      </c>
      <c r="S27" s="24">
        <f>IF(R27="","",GETPIVOTDATA("body",knt_tab!$J$3,"zavodnik",R27))</f>
        <v>79</v>
      </c>
      <c r="T27" s="19"/>
      <c r="U27" s="22">
        <f t="shared" si="15"/>
        <v>6</v>
      </c>
      <c r="V27" s="23" t="str">
        <f>IF(ISERR(GETPIVOTDATA("body",knt_tab!$D$3,"zavodnik",knt_tab!D11)),"",IF(GETPIVOTDATA("body",knt_tab!$D$3,"zavodnik",knt_tab!D11)=0,"",knt_tab!D11))</f>
        <v>Kulhánek Adam</v>
      </c>
      <c r="W27" s="24">
        <f>IF(V27="","",GETPIVOTDATA("body",knt_tab!$D$3,"zavodnik",V27))</f>
        <v>35</v>
      </c>
    </row>
    <row r="28" spans="1:23" x14ac:dyDescent="0.2">
      <c r="A28" s="22">
        <f t="shared" si="0"/>
        <v>23</v>
      </c>
      <c r="B28" s="23" t="str">
        <f>IF(ISERR(GETPIVOTDATA("body",knt_tab!$A$3,"zavodnik",knt_tab!A29)),"",IF(GETPIVOTDATA("body",knt_tab!$A$3,"zavodnik",knt_tab!A29)=0,"",knt_tab!A29))</f>
        <v>Lindovský Jiří</v>
      </c>
      <c r="C28" s="24">
        <f>IF(B28="","",GETPIVOTDATA("body",knt_tab!$A$3,"zavodnik",B28))</f>
        <v>54</v>
      </c>
      <c r="D28" s="19"/>
      <c r="E28" s="22">
        <f t="shared" si="1"/>
        <v>84</v>
      </c>
      <c r="F28" s="23" t="str">
        <f>IF(ISERR(GETPIVOTDATA("body",knt_tab!$A$3,"zavodnik",knt_tab!A90)),"",IF(GETPIVOTDATA("body",knt_tab!$A$3,"zavodnik",knt_tab!A90)=0,"",knt_tab!A90))</f>
        <v>Nuhlíček Jakub</v>
      </c>
      <c r="G28" s="24">
        <f>IF(F28="","",GETPIVOTDATA("body",knt_tab!$A$3,"zavodnik",F28))</f>
        <v>11</v>
      </c>
      <c r="H28" s="35"/>
      <c r="I28" s="22">
        <f t="shared" si="16"/>
        <v>7</v>
      </c>
      <c r="J28" s="23" t="str">
        <f>IF(ISERR(GETPIVOTDATA("body",knt_tab!$AK$3,"zavodnik",knt_tab!AK11)),"",IF(GETPIVOTDATA("body",knt_tab!$AK$3,"zavodnik",knt_tab!AK11)=0,"",knt_tab!AK11))</f>
        <v>Pravda Pavel</v>
      </c>
      <c r="K28" s="24">
        <f>IF(J28="","",GETPIVOTDATA("body",knt_tab!$AK$3,"zavodnik",J28))</f>
        <v>3</v>
      </c>
      <c r="L28" s="19"/>
      <c r="M28" s="22" t="str">
        <f t="shared" si="18"/>
        <v/>
      </c>
      <c r="N28" s="23" t="str">
        <f>IF(ISERR(GETPIVOTDATA("body",knt_tab!$V$3,"zavodnik",knt_tab!V14)),"",IF(GETPIVOTDATA("body",knt_tab!$V$3,"zavodnik",knt_tab!V14)=0,"",knt_tab!V14))</f>
        <v/>
      </c>
      <c r="O28" s="24" t="str">
        <f>IF(N28="","",GETPIVOTDATA("body",knt_tab!$V$3,"zavodnik",N28))</f>
        <v/>
      </c>
      <c r="P28" s="19"/>
      <c r="Q28" s="22">
        <f t="shared" ref="Q28:Q34" si="19">IF(R28="","",IF(S28=S27,Q27,ROW(Q28)-ROW($Q$26)))</f>
        <v>2</v>
      </c>
      <c r="R28" s="23" t="str">
        <f>IF(ISERR(GETPIVOTDATA("body",knt_tab!$J$3,"zavodnik",knt_tab!J6)),"",IF(GETPIVOTDATA("body",knt_tab!$J$3,"zavodnik",knt_tab!J6)=0,"",knt_tab!J6))</f>
        <v>Rapčanová Silvie</v>
      </c>
      <c r="S28" s="24">
        <f>IF(R28="","",GETPIVOTDATA("body",knt_tab!$J$3,"zavodnik",R28))</f>
        <v>56</v>
      </c>
      <c r="T28" s="19"/>
      <c r="U28" s="22">
        <f t="shared" si="15"/>
        <v>8</v>
      </c>
      <c r="V28" s="23" t="str">
        <f>IF(ISERR(GETPIVOTDATA("body",knt_tab!$D$3,"zavodnik",knt_tab!D12)),"",IF(GETPIVOTDATA("body",knt_tab!$D$3,"zavodnik",knt_tab!D12)=0,"",knt_tab!D12))</f>
        <v>Dryšl Adam</v>
      </c>
      <c r="W28" s="24">
        <f>IF(V28="","",GETPIVOTDATA("body",knt_tab!$D$3,"zavodnik",V28))</f>
        <v>32</v>
      </c>
    </row>
    <row r="29" spans="1:23" x14ac:dyDescent="0.2">
      <c r="A29" s="22">
        <f t="shared" si="0"/>
        <v>26</v>
      </c>
      <c r="B29" s="23" t="str">
        <f>IF(ISERR(GETPIVOTDATA("body",knt_tab!$A$3,"zavodnik",knt_tab!A30)),"",IF(GETPIVOTDATA("body",knt_tab!$A$3,"zavodnik",knt_tab!A30)=0,"",knt_tab!A30))</f>
        <v>Huvar Matyáš</v>
      </c>
      <c r="C29" s="24">
        <f>IF(B29="","",GETPIVOTDATA("body",knt_tab!$A$3,"zavodnik",B29))</f>
        <v>53</v>
      </c>
      <c r="D29" s="19"/>
      <c r="E29" s="22">
        <f t="shared" si="1"/>
        <v>84</v>
      </c>
      <c r="F29" s="23" t="str">
        <f>IF(ISERR(GETPIVOTDATA("body",knt_tab!$A$3,"zavodnik",knt_tab!A91)),"",IF(GETPIVOTDATA("body",knt_tab!$A$3,"zavodnik",knt_tab!A91)=0,"",knt_tab!A91))</f>
        <v>Král Miroslav</v>
      </c>
      <c r="G29" s="24">
        <f>IF(F29="","",GETPIVOTDATA("body",knt_tab!$A$3,"zavodnik",F29))</f>
        <v>11</v>
      </c>
      <c r="H29" s="35"/>
      <c r="I29" s="22" t="str">
        <f t="shared" si="16"/>
        <v/>
      </c>
      <c r="J29" s="23" t="str">
        <f>IF(ISERR(GETPIVOTDATA("body",knt_tab!$AK$3,"zavodnik",knt_tab!AK12)),"",IF(GETPIVOTDATA("body",knt_tab!$AK$3,"zavodnik",knt_tab!AK12)=0,"",knt_tab!AK12))</f>
        <v/>
      </c>
      <c r="K29" s="24" t="str">
        <f>IF(J29="","",GETPIVOTDATA("body",knt_tab!$AK$3,"zavodnik",J29))</f>
        <v/>
      </c>
      <c r="L29" s="19"/>
      <c r="P29" s="19"/>
      <c r="Q29" s="22">
        <f t="shared" si="19"/>
        <v>3</v>
      </c>
      <c r="R29" s="23" t="str">
        <f>IF(ISERR(GETPIVOTDATA("body",knt_tab!$J$3,"zavodnik",knt_tab!J7)),"",IF(GETPIVOTDATA("body",knt_tab!$J$3,"zavodnik",knt_tab!J7)=0,"",knt_tab!J7))</f>
        <v>Mikendová Tereza</v>
      </c>
      <c r="S29" s="24">
        <f>IF(R29="","",GETPIVOTDATA("body",knt_tab!$J$3,"zavodnik",R29))</f>
        <v>55</v>
      </c>
      <c r="T29" s="19"/>
      <c r="U29" s="22">
        <f t="shared" si="15"/>
        <v>9</v>
      </c>
      <c r="V29" s="23" t="str">
        <f>IF(ISERR(GETPIVOTDATA("body",knt_tab!$D$3,"zavodnik",knt_tab!D13)),"",IF(GETPIVOTDATA("body",knt_tab!$D$3,"zavodnik",knt_tab!D13)=0,"",knt_tab!D13))</f>
        <v>Mařec Tomáš</v>
      </c>
      <c r="W29" s="24">
        <f>IF(V29="","",GETPIVOTDATA("body",knt_tab!$D$3,"zavodnik",V29))</f>
        <v>26</v>
      </c>
    </row>
    <row r="30" spans="1:23" x14ac:dyDescent="0.2">
      <c r="A30" s="22">
        <f t="shared" si="0"/>
        <v>27</v>
      </c>
      <c r="B30" s="23" t="str">
        <f>IF(ISERR(GETPIVOTDATA("body",knt_tab!$A$3,"zavodnik",knt_tab!A31)),"",IF(GETPIVOTDATA("body",knt_tab!$A$3,"zavodnik",knt_tab!A31)=0,"",knt_tab!A31))</f>
        <v>Motyka Dominik</v>
      </c>
      <c r="C30" s="24">
        <f>IF(B30="","",GETPIVOTDATA("body",knt_tab!$A$3,"zavodnik",B30))</f>
        <v>52</v>
      </c>
      <c r="D30" s="19"/>
      <c r="E30" s="22">
        <f t="shared" si="1"/>
        <v>88</v>
      </c>
      <c r="F30" s="23" t="str">
        <f>IF(ISERR(GETPIVOTDATA("body",knt_tab!$A$3,"zavodnik",knt_tab!A92)),"",IF(GETPIVOTDATA("body",knt_tab!$A$3,"zavodnik",knt_tab!A92)=0,"",knt_tab!A92))</f>
        <v>Kuzník Matyáš</v>
      </c>
      <c r="G30" s="24">
        <f>IF(F30="","",GETPIVOTDATA("body",knt_tab!$A$3,"zavodnik",F30))</f>
        <v>10</v>
      </c>
      <c r="H30" s="35"/>
      <c r="I30" s="22" t="str">
        <f t="shared" si="16"/>
        <v/>
      </c>
      <c r="J30" s="23" t="str">
        <f>IF(ISERR(GETPIVOTDATA("body",knt_tab!$AK$3,"zavodnik",knt_tab!AK13)),"",IF(GETPIVOTDATA("body",knt_tab!$AK$3,"zavodnik",knt_tab!AK13)=0,"",knt_tab!AK13))</f>
        <v/>
      </c>
      <c r="K30" s="24" t="str">
        <f>IF(J30="","",GETPIVOTDATA("body",knt_tab!$AK$3,"zavodnik",J30))</f>
        <v/>
      </c>
      <c r="L30" s="19"/>
      <c r="M30" s="19" t="s">
        <v>19</v>
      </c>
      <c r="N30" s="19"/>
      <c r="O30" s="19"/>
      <c r="P30" s="19"/>
      <c r="Q30" s="22">
        <f t="shared" si="19"/>
        <v>4</v>
      </c>
      <c r="R30" s="23" t="str">
        <f>IF(ISERR(GETPIVOTDATA("body",knt_tab!$J$3,"zavodnik",knt_tab!J8)),"",IF(GETPIVOTDATA("body",knt_tab!$J$3,"zavodnik",knt_tab!J8)=0,"",knt_tab!J8))</f>
        <v>Rapčanová Alice</v>
      </c>
      <c r="S30" s="24">
        <f>IF(R30="","",GETPIVOTDATA("body",knt_tab!$J$3,"zavodnik",R30))</f>
        <v>45</v>
      </c>
      <c r="T30" s="19"/>
      <c r="U30" s="22">
        <f t="shared" si="15"/>
        <v>10</v>
      </c>
      <c r="V30" s="23" t="str">
        <f>IF(ISERR(GETPIVOTDATA("body",knt_tab!$D$3,"zavodnik",knt_tab!D14)),"",IF(GETPIVOTDATA("body",knt_tab!$D$3,"zavodnik",knt_tab!D14)=0,"",knt_tab!D14))</f>
        <v>Mikenda Ondřej</v>
      </c>
      <c r="W30" s="24">
        <f>IF(V30="","",GETPIVOTDATA("body",knt_tab!$D$3,"zavodnik",V30))</f>
        <v>24</v>
      </c>
    </row>
    <row r="31" spans="1:23" x14ac:dyDescent="0.2">
      <c r="A31" s="22">
        <f t="shared" si="0"/>
        <v>28</v>
      </c>
      <c r="B31" s="23" t="str">
        <f>IF(ISERR(GETPIVOTDATA("body",knt_tab!$A$3,"zavodnik",knt_tab!A32)),"",IF(GETPIVOTDATA("body",knt_tab!$A$3,"zavodnik",knt_tab!A32)=0,"",knt_tab!A32))</f>
        <v>Čerchlová Markéta</v>
      </c>
      <c r="C31" s="24">
        <f>IF(B31="","",GETPIVOTDATA("body",knt_tab!$A$3,"zavodnik",B31))</f>
        <v>51</v>
      </c>
      <c r="D31" s="19"/>
      <c r="E31" s="22">
        <f t="shared" si="1"/>
        <v>88</v>
      </c>
      <c r="F31" s="23" t="str">
        <f>IF(ISERR(GETPIVOTDATA("body",knt_tab!$A$3,"zavodnik",knt_tab!A93)),"",IF(GETPIVOTDATA("body",knt_tab!$A$3,"zavodnik",knt_tab!A93)=0,"",knt_tab!A93))</f>
        <v>Vavřina Viktor</v>
      </c>
      <c r="G31" s="24">
        <f>IF(F31="","",GETPIVOTDATA("body",knt_tab!$A$3,"zavodnik",F31))</f>
        <v>10</v>
      </c>
      <c r="H31" s="35"/>
      <c r="L31" s="19"/>
      <c r="M31" s="21" t="s">
        <v>64</v>
      </c>
      <c r="N31" s="21" t="s">
        <v>66</v>
      </c>
      <c r="O31" s="21" t="s">
        <v>65</v>
      </c>
      <c r="P31" s="19"/>
      <c r="Q31" s="22">
        <f t="shared" si="19"/>
        <v>5</v>
      </c>
      <c r="R31" s="23" t="str">
        <f>IF(ISERR(GETPIVOTDATA("body",knt_tab!$J$3,"zavodnik",knt_tab!J9)),"",IF(GETPIVOTDATA("body",knt_tab!$J$3,"zavodnik",knt_tab!J9)=0,"",knt_tab!J9))</f>
        <v>Rodryčová Adéla</v>
      </c>
      <c r="S31" s="24">
        <f>IF(R31="","",GETPIVOTDATA("body",knt_tab!$J$3,"zavodnik",R31))</f>
        <v>44</v>
      </c>
      <c r="T31" s="19"/>
      <c r="U31" s="22">
        <f t="shared" si="15"/>
        <v>11</v>
      </c>
      <c r="V31" s="23" t="str">
        <f>IF(ISERR(GETPIVOTDATA("body",knt_tab!$D$3,"zavodnik",knt_tab!D15)),"",IF(GETPIVOTDATA("body",knt_tab!$D$3,"zavodnik",knt_tab!D15)=0,"",knt_tab!D15))</f>
        <v>Vlk František</v>
      </c>
      <c r="W31" s="24">
        <f>IF(V31="","",GETPIVOTDATA("body",knt_tab!$D$3,"zavodnik",V31))</f>
        <v>23</v>
      </c>
    </row>
    <row r="32" spans="1:23" x14ac:dyDescent="0.2">
      <c r="A32" s="22">
        <f t="shared" si="0"/>
        <v>28</v>
      </c>
      <c r="B32" s="23" t="str">
        <f>IF(ISERR(GETPIVOTDATA("body",knt_tab!$A$3,"zavodnik",knt_tab!A33)),"",IF(GETPIVOTDATA("body",knt_tab!$A$3,"zavodnik",knt_tab!A33)=0,"",knt_tab!A33))</f>
        <v>Seibert Marian</v>
      </c>
      <c r="C32" s="24">
        <f>IF(B32="","",GETPIVOTDATA("body",knt_tab!$A$3,"zavodnik",B32))</f>
        <v>51</v>
      </c>
      <c r="D32" s="19"/>
      <c r="E32" s="22">
        <f t="shared" si="1"/>
        <v>88</v>
      </c>
      <c r="F32" s="23" t="str">
        <f>IF(ISERR(GETPIVOTDATA("body",knt_tab!$A$3,"zavodnik",knt_tab!A94)),"",IF(GETPIVOTDATA("body",knt_tab!$A$3,"zavodnik",knt_tab!A94)=0,"",knt_tab!A94))</f>
        <v>Vlček Marek</v>
      </c>
      <c r="G32" s="24">
        <f>IF(F32="","",GETPIVOTDATA("body",knt_tab!$A$3,"zavodnik",F32))</f>
        <v>10</v>
      </c>
      <c r="H32" s="35"/>
      <c r="I32" s="19" t="s">
        <v>18</v>
      </c>
      <c r="J32" s="19"/>
      <c r="K32" s="19"/>
      <c r="L32" s="19"/>
      <c r="M32" s="22">
        <v>1</v>
      </c>
      <c r="N32" s="23" t="str">
        <f>IF(ISERR(GETPIVOTDATA("body",knt_tab!$AH$3,"zavodnik",knt_tab!AH5)),"",IF(GETPIVOTDATA("body",knt_tab!$AH$3,"zavodnik",knt_tab!AH5)=0,"",knt_tab!AH5))</f>
        <v>Polášková Kristýna</v>
      </c>
      <c r="O32" s="24">
        <f>IF(N32="","",GETPIVOTDATA("body",knt_tab!$AH$3,"zavodnik",N32))</f>
        <v>36</v>
      </c>
      <c r="P32" s="19"/>
      <c r="Q32" s="22">
        <f t="shared" si="19"/>
        <v>6</v>
      </c>
      <c r="R32" s="23" t="str">
        <f>IF(ISERR(GETPIVOTDATA("body",knt_tab!$J$3,"zavodnik",knt_tab!J10)),"",IF(GETPIVOTDATA("body",knt_tab!$J$3,"zavodnik",knt_tab!J10)=0,"",knt_tab!J10))</f>
        <v>Vavřínová Pavla</v>
      </c>
      <c r="S32" s="24">
        <f>IF(R32="","",GETPIVOTDATA("body",knt_tab!$J$3,"zavodnik",R32))</f>
        <v>23</v>
      </c>
      <c r="T32" s="19"/>
      <c r="U32" s="22">
        <f t="shared" si="15"/>
        <v>12</v>
      </c>
      <c r="V32" s="23" t="str">
        <f>IF(ISERR(GETPIVOTDATA("body",knt_tab!$D$3,"zavodnik",knt_tab!D16)),"",IF(GETPIVOTDATA("body",knt_tab!$D$3,"zavodnik",knt_tab!D16)=0,"",knt_tab!D16))</f>
        <v>Stark Vojtěch</v>
      </c>
      <c r="W32" s="24">
        <f>IF(V32="","",GETPIVOTDATA("body",knt_tab!$D$3,"zavodnik",V32))</f>
        <v>22</v>
      </c>
    </row>
    <row r="33" spans="1:23" x14ac:dyDescent="0.2">
      <c r="A33" s="22">
        <f>IF(B33="","",IF(C33=C32,A32,ROW(A33)-ROW($A$3)))</f>
        <v>28</v>
      </c>
      <c r="B33" s="23" t="str">
        <f>IF(ISERR(GETPIVOTDATA("body",knt_tab!$A$3,"zavodnik",knt_tab!A34)),"",IF(GETPIVOTDATA("body",knt_tab!$A$3,"zavodnik",knt_tab!A34)=0,"",knt_tab!A34))</f>
        <v>Kokešová Alexandra</v>
      </c>
      <c r="C33" s="24">
        <f>IF(B33="","",GETPIVOTDATA("body",knt_tab!$A$3,"zavodnik",B33))</f>
        <v>51</v>
      </c>
      <c r="D33" s="19"/>
      <c r="E33" s="22">
        <f t="shared" si="1"/>
        <v>88</v>
      </c>
      <c r="F33" s="23" t="str">
        <f>IF(ISERR(GETPIVOTDATA("body",knt_tab!$A$3,"zavodnik",knt_tab!A95)),"",IF(GETPIVOTDATA("body",knt_tab!$A$3,"zavodnik",knt_tab!A95)=0,"",knt_tab!A95))</f>
        <v>Rovenský Ondřej</v>
      </c>
      <c r="G33" s="24">
        <f>IF(F33="","",GETPIVOTDATA("body",knt_tab!$A$3,"zavodnik",F33))</f>
        <v>10</v>
      </c>
      <c r="H33" s="35"/>
      <c r="I33" s="21" t="s">
        <v>64</v>
      </c>
      <c r="J33" s="21" t="s">
        <v>66</v>
      </c>
      <c r="K33" s="21" t="s">
        <v>65</v>
      </c>
      <c r="L33" s="19"/>
      <c r="M33" s="22">
        <f>IF(N33="","",IF(O33=O32,M32,ROW(M33)-ROW($M$31)))</f>
        <v>2</v>
      </c>
      <c r="N33" s="23" t="str">
        <f>IF(ISERR(GETPIVOTDATA("body",knt_tab!$AH$3,"zavodnik",knt_tab!AH6)),"",IF(GETPIVOTDATA("body",knt_tab!$AH$3,"zavodnik",knt_tab!AH6)=0,"",knt_tab!AH6))</f>
        <v>Martínková Adéla</v>
      </c>
      <c r="O33" s="24">
        <f>IF(N33="","",GETPIVOTDATA("body",knt_tab!$AH$3,"zavodnik",N33))</f>
        <v>12</v>
      </c>
      <c r="P33" s="19"/>
      <c r="Q33" s="22" t="str">
        <f t="shared" si="19"/>
        <v/>
      </c>
      <c r="R33" s="23" t="str">
        <f>IF(ISERR(GETPIVOTDATA("body",knt_tab!$J$3,"zavodnik",knt_tab!J11)),"",IF(GETPIVOTDATA("body",knt_tab!$J$3,"zavodnik",knt_tab!J11)=0,"",knt_tab!J11))</f>
        <v/>
      </c>
      <c r="S33" s="24" t="str">
        <f>IF(R33="","",GETPIVOTDATA("body",knt_tab!$J$3,"zavodnik",R33))</f>
        <v/>
      </c>
      <c r="T33" s="19"/>
      <c r="U33" s="22">
        <f t="shared" si="15"/>
        <v>12</v>
      </c>
      <c r="V33" s="23" t="str">
        <f>IF(ISERR(GETPIVOTDATA("body",knt_tab!$D$3,"zavodnik",knt_tab!D17)),"",IF(GETPIVOTDATA("body",knt_tab!$D$3,"zavodnik",knt_tab!D17)=0,"",knt_tab!D17))</f>
        <v>Kuluris Manolis</v>
      </c>
      <c r="W33" s="24">
        <f>IF(V33="","",GETPIVOTDATA("body",knt_tab!$D$3,"zavodnik",V33))</f>
        <v>22</v>
      </c>
    </row>
    <row r="34" spans="1:23" x14ac:dyDescent="0.2">
      <c r="A34" s="22">
        <f t="shared" ref="A34:A47" si="20">IF(B34="","",IF(C34=C33,A33,ROW(A34)-ROW($A$3)))</f>
        <v>31</v>
      </c>
      <c r="B34" s="23" t="str">
        <f>IF(ISERR(GETPIVOTDATA("body",knt_tab!$A$3,"zavodnik",knt_tab!A35)),"",IF(GETPIVOTDATA("body",knt_tab!$A$3,"zavodnik",knt_tab!A35)=0,"",knt_tab!A35))</f>
        <v>Malaczynski Filip</v>
      </c>
      <c r="C34" s="24">
        <f>IF(B34="","",GETPIVOTDATA("body",knt_tab!$A$3,"zavodnik",B34))</f>
        <v>50</v>
      </c>
      <c r="D34" s="19"/>
      <c r="E34" s="22">
        <f t="shared" si="1"/>
        <v>88</v>
      </c>
      <c r="F34" s="23" t="str">
        <f>IF(ISERR(GETPIVOTDATA("body",knt_tab!$A$3,"zavodnik",knt_tab!A96)),"",IF(GETPIVOTDATA("body",knt_tab!$A$3,"zavodnik",knt_tab!A96)=0,"",knt_tab!A96))</f>
        <v>Dvořáček Adam</v>
      </c>
      <c r="G34" s="24">
        <f>IF(F34="","",GETPIVOTDATA("body",knt_tab!$A$3,"zavodnik",F34))</f>
        <v>10</v>
      </c>
      <c r="H34" s="35"/>
      <c r="I34" s="22">
        <v>1</v>
      </c>
      <c r="J34" s="23" t="str">
        <f>IF(ISERR(GETPIVOTDATA("body",knt_tab!$AE$3,"zavodnik",knt_tab!AE5)),"",IF(GETPIVOTDATA("body",knt_tab!$AE$3,"zavodnik",knt_tab!AE5)=0,"",knt_tab!AE5))</f>
        <v>Kohn Pavel</v>
      </c>
      <c r="K34" s="24">
        <f>IF(J34="","",GETPIVOTDATA("body",knt_tab!$AE$3,"zavodnik",J34))</f>
        <v>66</v>
      </c>
      <c r="L34" s="19"/>
      <c r="M34" s="22">
        <f t="shared" ref="M34:M35" si="21">IF(N34="","",IF(O34=O33,M33,ROW(M34)-ROW($M$31)))</f>
        <v>3</v>
      </c>
      <c r="N34" s="23" t="str">
        <f>IF(ISERR(GETPIVOTDATA("body",knt_tab!$AH$3,"zavodnik",knt_tab!AH7)),"",IF(GETPIVOTDATA("body",knt_tab!$AH$3,"zavodnik",knt_tab!AH7)=0,"",knt_tab!AH7))</f>
        <v>Ondrašíková Eva</v>
      </c>
      <c r="O34" s="24">
        <f>IF(N34="","",GETPIVOTDATA("body",knt_tab!$AH$3,"zavodnik",N34))</f>
        <v>10</v>
      </c>
      <c r="P34" s="19"/>
      <c r="Q34" s="22" t="str">
        <f t="shared" si="19"/>
        <v/>
      </c>
      <c r="R34" s="23" t="str">
        <f>IF(ISERR(GETPIVOTDATA("body",knt_tab!$J$3,"zavodnik",knt_tab!J12)),"",IF(GETPIVOTDATA("body",knt_tab!$J$3,"zavodnik",knt_tab!J12)=0,"",knt_tab!J12))</f>
        <v/>
      </c>
      <c r="S34" s="24" t="str">
        <f>IF(R34="","",GETPIVOTDATA("body",knt_tab!$J$3,"zavodnik",R34))</f>
        <v/>
      </c>
      <c r="T34" s="19"/>
      <c r="U34" s="22">
        <f t="shared" si="15"/>
        <v>14</v>
      </c>
      <c r="V34" s="23" t="str">
        <f>IF(ISERR(GETPIVOTDATA("body",knt_tab!$D$3,"zavodnik",knt_tab!D18)),"",IF(GETPIVOTDATA("body",knt_tab!$D$3,"zavodnik",knt_tab!D18)=0,"",knt_tab!D18))</f>
        <v>Přichystal Leon</v>
      </c>
      <c r="W34" s="24">
        <f>IF(V34="","",GETPIVOTDATA("body",knt_tab!$D$3,"zavodnik",V34))</f>
        <v>21</v>
      </c>
    </row>
    <row r="35" spans="1:23" x14ac:dyDescent="0.2">
      <c r="A35" s="22">
        <f t="shared" si="20"/>
        <v>31</v>
      </c>
      <c r="B35" s="23" t="str">
        <f>IF(ISERR(GETPIVOTDATA("body",knt_tab!$A$3,"zavodnik",knt_tab!A36)),"",IF(GETPIVOTDATA("body",knt_tab!$A$3,"zavodnik",knt_tab!A36)=0,"",knt_tab!A36))</f>
        <v>Meixner Michal</v>
      </c>
      <c r="C35" s="24">
        <f>IF(B35="","",GETPIVOTDATA("body",knt_tab!$A$3,"zavodnik",B35))</f>
        <v>50</v>
      </c>
      <c r="D35" s="19"/>
      <c r="E35" s="22">
        <f t="shared" si="1"/>
        <v>88</v>
      </c>
      <c r="F35" s="23" t="str">
        <f>IF(ISERR(GETPIVOTDATA("body",knt_tab!$A$3,"zavodnik",knt_tab!A97)),"",IF(GETPIVOTDATA("body",knt_tab!$A$3,"zavodnik",knt_tab!A97)=0,"",knt_tab!A97))</f>
        <v>Šimková Nikola</v>
      </c>
      <c r="G35" s="24">
        <f>IF(F35="","",GETPIVOTDATA("body",knt_tab!$A$3,"zavodnik",F35))</f>
        <v>10</v>
      </c>
      <c r="H35" s="35"/>
      <c r="I35" s="22">
        <f t="shared" ref="I35:I57" si="22">IF(J35="","",IF(K35=K34,I34,ROW(I35)-ROW($I$33)))</f>
        <v>2</v>
      </c>
      <c r="J35" s="23" t="str">
        <f>IF(ISERR(GETPIVOTDATA("body",knt_tab!$AE$3,"zavodnik",knt_tab!AE6)),"",IF(GETPIVOTDATA("body",knt_tab!$AE$3,"zavodnik",knt_tab!AE6)=0,"",knt_tab!AE6))</f>
        <v>Svoboda Jiří</v>
      </c>
      <c r="K35" s="24">
        <f>IF(J35="","",GETPIVOTDATA("body",knt_tab!$AE$3,"zavodnik",J35))</f>
        <v>56</v>
      </c>
      <c r="L35" s="19"/>
      <c r="M35" s="22">
        <f t="shared" si="21"/>
        <v>4</v>
      </c>
      <c r="N35" s="23" t="str">
        <f>IF(ISERR(GETPIVOTDATA("body",knt_tab!$AH$3,"zavodnik",knt_tab!AH8)),"",IF(GETPIVOTDATA("body",knt_tab!$AH$3,"zavodnik",knt_tab!AH8)=0,"",knt_tab!AH8))</f>
        <v>Kuncová Viktorie</v>
      </c>
      <c r="O35" s="24">
        <f>IF(N35="","",GETPIVOTDATA("body",knt_tab!$AH$3,"zavodnik",N35))</f>
        <v>7</v>
      </c>
      <c r="P35" s="19"/>
      <c r="T35" s="19"/>
      <c r="U35" s="22">
        <f t="shared" si="15"/>
        <v>15</v>
      </c>
      <c r="V35" s="23" t="str">
        <f>IF(ISERR(GETPIVOTDATA("body",knt_tab!$D$3,"zavodnik",knt_tab!D19)),"",IF(GETPIVOTDATA("body",knt_tab!$D$3,"zavodnik",knt_tab!D19)=0,"",knt_tab!D19))</f>
        <v>Zwilling Šimon</v>
      </c>
      <c r="W35" s="24">
        <f>IF(V35="","",GETPIVOTDATA("body",knt_tab!$D$3,"zavodnik",V35))</f>
        <v>20</v>
      </c>
    </row>
    <row r="36" spans="1:23" x14ac:dyDescent="0.2">
      <c r="A36" s="22">
        <f t="shared" si="20"/>
        <v>33</v>
      </c>
      <c r="B36" s="23" t="str">
        <f>IF(ISERR(GETPIVOTDATA("body",knt_tab!$A$3,"zavodnik",knt_tab!A37)),"",IF(GETPIVOTDATA("body",knt_tab!$A$3,"zavodnik",knt_tab!A37)=0,"",knt_tab!A37))</f>
        <v>Kaszperová Kristýna</v>
      </c>
      <c r="C36" s="24">
        <f>IF(B36="","",GETPIVOTDATA("body",knt_tab!$A$3,"zavodnik",B36))</f>
        <v>49</v>
      </c>
      <c r="D36" s="19"/>
      <c r="E36" s="22">
        <f t="shared" si="1"/>
        <v>88</v>
      </c>
      <c r="F36" s="23" t="str">
        <f>IF(ISERR(GETPIVOTDATA("body",knt_tab!$A$3,"zavodnik",knt_tab!A98)),"",IF(GETPIVOTDATA("body",knt_tab!$A$3,"zavodnik",knt_tab!A98)=0,"",knt_tab!A98))</f>
        <v>Hráček Ondřej</v>
      </c>
      <c r="G36" s="24">
        <f>IF(F36="","",GETPIVOTDATA("body",knt_tab!$A$3,"zavodnik",F36))</f>
        <v>10</v>
      </c>
      <c r="H36" s="35"/>
      <c r="I36" s="22">
        <f t="shared" si="22"/>
        <v>3</v>
      </c>
      <c r="J36" s="23" t="str">
        <f>IF(ISERR(GETPIVOTDATA("body",knt_tab!$AE$3,"zavodnik",knt_tab!AE7)),"",IF(GETPIVOTDATA("body",knt_tab!$AE$3,"zavodnik",knt_tab!AE7)=0,"",knt_tab!AE7))</f>
        <v>Král Jakub</v>
      </c>
      <c r="K36" s="24">
        <f>IF(J36="","",GETPIVOTDATA("body",knt_tab!$AE$3,"zavodnik",J36))</f>
        <v>35</v>
      </c>
      <c r="L36" s="19"/>
      <c r="P36" s="19"/>
      <c r="Q36" s="19" t="s">
        <v>14</v>
      </c>
      <c r="R36" s="19"/>
      <c r="S36" s="19"/>
      <c r="T36" s="19"/>
      <c r="U36" s="22">
        <f t="shared" si="15"/>
        <v>15</v>
      </c>
      <c r="V36" s="23" t="str">
        <f>IF(ISERR(GETPIVOTDATA("body",knt_tab!$D$3,"zavodnik",knt_tab!D20)),"",IF(GETPIVOTDATA("body",knt_tab!$D$3,"zavodnik",knt_tab!D20)=0,"",knt_tab!D20))</f>
        <v>Ciora Jakub</v>
      </c>
      <c r="W36" s="24">
        <f>IF(V36="","",GETPIVOTDATA("body",knt_tab!$D$3,"zavodnik",V36))</f>
        <v>20</v>
      </c>
    </row>
    <row r="37" spans="1:23" x14ac:dyDescent="0.2">
      <c r="A37" s="22">
        <f t="shared" si="20"/>
        <v>34</v>
      </c>
      <c r="B37" s="23" t="str">
        <f>IF(ISERR(GETPIVOTDATA("body",knt_tab!$A$3,"zavodnik",knt_tab!A38)),"",IF(GETPIVOTDATA("body",knt_tab!$A$3,"zavodnik",knt_tab!A38)=0,"",knt_tab!A38))</f>
        <v>Raška Michael</v>
      </c>
      <c r="C37" s="24">
        <f>IF(B37="","",GETPIVOTDATA("body",knt_tab!$A$3,"zavodnik",B37))</f>
        <v>47</v>
      </c>
      <c r="D37" s="19"/>
      <c r="E37" s="22">
        <f t="shared" si="1"/>
        <v>88</v>
      </c>
      <c r="F37" s="23" t="str">
        <f>IF(ISERR(GETPIVOTDATA("body",knt_tab!$A$3,"zavodnik",knt_tab!A99)),"",IF(GETPIVOTDATA("body",knt_tab!$A$3,"zavodnik",knt_tab!A99)=0,"",knt_tab!A99))</f>
        <v>Franek Patrik</v>
      </c>
      <c r="G37" s="24">
        <f>IF(F37="","",GETPIVOTDATA("body",knt_tab!$A$3,"zavodnik",F37))</f>
        <v>10</v>
      </c>
      <c r="H37" s="35"/>
      <c r="I37" s="22">
        <f t="shared" si="22"/>
        <v>4</v>
      </c>
      <c r="J37" s="23" t="str">
        <f>IF(ISERR(GETPIVOTDATA("body",knt_tab!$AE$3,"zavodnik",knt_tab!AE8)),"",IF(GETPIVOTDATA("body",knt_tab!$AE$3,"zavodnik",knt_tab!AE8)=0,"",knt_tab!AE8))</f>
        <v>Raška Michael</v>
      </c>
      <c r="K37" s="24">
        <f>IF(J37="","",GETPIVOTDATA("body",knt_tab!$AE$3,"zavodnik",J37))</f>
        <v>26</v>
      </c>
      <c r="L37" s="19"/>
      <c r="M37" s="19" t="s">
        <v>70</v>
      </c>
      <c r="N37" s="19"/>
      <c r="O37" s="19"/>
      <c r="P37" s="19"/>
      <c r="Q37" s="21" t="s">
        <v>64</v>
      </c>
      <c r="R37" s="21" t="s">
        <v>66</v>
      </c>
      <c r="S37" s="21" t="s">
        <v>65</v>
      </c>
      <c r="T37" s="19"/>
      <c r="U37" s="22">
        <f t="shared" si="15"/>
        <v>17</v>
      </c>
      <c r="V37" s="23" t="str">
        <f>IF(ISERR(GETPIVOTDATA("body",knt_tab!$D$3,"zavodnik",knt_tab!D21)),"",IF(GETPIVOTDATA("body",knt_tab!$D$3,"zavodnik",knt_tab!D21)=0,"",knt_tab!D21))</f>
        <v>To Adam</v>
      </c>
      <c r="W37" s="24">
        <f>IF(V37="","",GETPIVOTDATA("body",knt_tab!$D$3,"zavodnik",V37))</f>
        <v>18</v>
      </c>
    </row>
    <row r="38" spans="1:23" x14ac:dyDescent="0.2">
      <c r="A38" s="22">
        <f t="shared" si="20"/>
        <v>35</v>
      </c>
      <c r="B38" s="23" t="str">
        <f>IF(ISERR(GETPIVOTDATA("body",knt_tab!$A$3,"zavodnik",knt_tab!A39)),"",IF(GETPIVOTDATA("body",knt_tab!$A$3,"zavodnik",knt_tab!A39)=0,"",knt_tab!A39))</f>
        <v>Rodryčová Adéla</v>
      </c>
      <c r="C38" s="24">
        <f>IF(B38="","",GETPIVOTDATA("body",knt_tab!$A$3,"zavodnik",B38))</f>
        <v>44</v>
      </c>
      <c r="D38" s="19"/>
      <c r="E38" s="22">
        <f t="shared" si="1"/>
        <v>96</v>
      </c>
      <c r="F38" s="23" t="str">
        <f>IF(ISERR(GETPIVOTDATA("body",knt_tab!$A$3,"zavodnik",knt_tab!A100)),"",IF(GETPIVOTDATA("body",knt_tab!$A$3,"zavodnik",knt_tab!A100)=0,"",knt_tab!A100))</f>
        <v>Závodný Matyáš</v>
      </c>
      <c r="G38" s="24">
        <f>IF(F38="","",GETPIVOTDATA("body",knt_tab!$A$3,"zavodnik",F38))</f>
        <v>9</v>
      </c>
      <c r="H38" s="35"/>
      <c r="I38" s="22">
        <f t="shared" si="22"/>
        <v>5</v>
      </c>
      <c r="J38" s="23" t="str">
        <f>IF(ISERR(GETPIVOTDATA("body",knt_tab!$AE$3,"zavodnik",knt_tab!AE9)),"",IF(GETPIVOTDATA("body",knt_tab!$AE$3,"zavodnik",knt_tab!AE9)=0,"",knt_tab!AE9))</f>
        <v>Pustějovský Tomáš</v>
      </c>
      <c r="K38" s="24">
        <f>IF(J38="","",GETPIVOTDATA("body",knt_tab!$AE$3,"zavodnik",J38))</f>
        <v>24</v>
      </c>
      <c r="L38" s="19"/>
      <c r="M38" s="21" t="s">
        <v>64</v>
      </c>
      <c r="N38" s="21" t="s">
        <v>66</v>
      </c>
      <c r="O38" s="21" t="s">
        <v>65</v>
      </c>
      <c r="P38" s="19"/>
      <c r="Q38" s="22">
        <v>1</v>
      </c>
      <c r="R38" s="23" t="str">
        <f>IF(ISERR(GETPIVOTDATA("body",knt_tab!$G$3,"zavodnik",knt_tab!G5)),"",IF(GETPIVOTDATA("body",knt_tab!$G$3,"zavodnik",knt_tab!G5)=0,"",knt_tab!G5))</f>
        <v>Boháček Jan</v>
      </c>
      <c r="S38" s="24">
        <f>IF(R38="","",GETPIVOTDATA("body",knt_tab!$G$3,"zavodnik",R38))</f>
        <v>118</v>
      </c>
      <c r="T38" s="19"/>
      <c r="U38" s="22">
        <f t="shared" si="15"/>
        <v>17</v>
      </c>
      <c r="V38" s="23" t="str">
        <f>IF(ISERR(GETPIVOTDATA("body",knt_tab!$D$3,"zavodnik",knt_tab!D22)),"",IF(GETPIVOTDATA("body",knt_tab!$D$3,"zavodnik",knt_tab!D22)=0,"",knt_tab!D22))</f>
        <v>Baudiš Michal</v>
      </c>
      <c r="W38" s="24">
        <f>IF(V38="","",GETPIVOTDATA("body",knt_tab!$D$3,"zavodnik",V38))</f>
        <v>18</v>
      </c>
    </row>
    <row r="39" spans="1:23" x14ac:dyDescent="0.2">
      <c r="A39" s="22">
        <f t="shared" si="20"/>
        <v>36</v>
      </c>
      <c r="B39" s="23" t="str">
        <f>IF(ISERR(GETPIVOTDATA("body",knt_tab!$A$3,"zavodnik",knt_tab!A40)),"",IF(GETPIVOTDATA("body",knt_tab!$A$3,"zavodnik",knt_tab!A40)=0,"",knt_tab!A40))</f>
        <v>Kocmanová Lucie</v>
      </c>
      <c r="C39" s="24">
        <f>IF(B39="","",GETPIVOTDATA("body",knt_tab!$A$3,"zavodnik",B39))</f>
        <v>41</v>
      </c>
      <c r="D39" s="19"/>
      <c r="E39" s="22">
        <f t="shared" si="1"/>
        <v>96</v>
      </c>
      <c r="F39" s="23" t="str">
        <f>IF(ISERR(GETPIVOTDATA("body",knt_tab!$A$3,"zavodnik",knt_tab!A101)),"",IF(GETPIVOTDATA("body",knt_tab!$A$3,"zavodnik",knt_tab!A101)=0,"",knt_tab!A101))</f>
        <v>Válek Matěj</v>
      </c>
      <c r="G39" s="24">
        <f>IF(F39="","",GETPIVOTDATA("body",knt_tab!$A$3,"zavodnik",F39))</f>
        <v>9</v>
      </c>
      <c r="H39" s="35"/>
      <c r="I39" s="22">
        <f t="shared" si="22"/>
        <v>6</v>
      </c>
      <c r="J39" s="23" t="str">
        <f>IF(ISERR(GETPIVOTDATA("body",knt_tab!$AE$3,"zavodnik",knt_tab!AE10)),"",IF(GETPIVOTDATA("body",knt_tab!$AE$3,"zavodnik",knt_tab!AE10)=0,"",knt_tab!AE10))</f>
        <v>Pátek Jan</v>
      </c>
      <c r="K39" s="24">
        <f>IF(J39="","",GETPIVOTDATA("body",knt_tab!$AE$3,"zavodnik",J39))</f>
        <v>18</v>
      </c>
      <c r="L39" s="19"/>
      <c r="M39" s="22">
        <v>1</v>
      </c>
      <c r="N39" s="23" t="str">
        <f>IF(ISERR(GETPIVOTDATA("body",knt_tab!$S$3,"zavodnik",knt_tab!S5)),"",IF(GETPIVOTDATA("body",knt_tab!$S$3,"zavodnik",knt_tab!S5)=0,"",knt_tab!S5))</f>
        <v>Silvestr Matěj</v>
      </c>
      <c r="O39" s="24">
        <f>IF(N39="","",GETPIVOTDATA("body",knt_tab!$S$3,"zavodnik",N39))</f>
        <v>102</v>
      </c>
      <c r="P39" s="19"/>
      <c r="Q39" s="22">
        <f t="shared" ref="Q39:Q63" si="23">IF(R39="","",IF(S39=S38,Q38,ROW(Q39)-ROW($Q$37)))</f>
        <v>2</v>
      </c>
      <c r="R39" s="23" t="str">
        <f>IF(ISERR(GETPIVOTDATA("body",knt_tab!$G$3,"zavodnik",knt_tab!G6)),"",IF(GETPIVOTDATA("body",knt_tab!$G$3,"zavodnik",knt_tab!G6)=0,"",knt_tab!G6))</f>
        <v>Huvar Jakub</v>
      </c>
      <c r="S39" s="24">
        <f>IF(R39="","",GETPIVOTDATA("body",knt_tab!$G$3,"zavodnik",R39))</f>
        <v>103</v>
      </c>
      <c r="T39" s="19"/>
      <c r="U39" s="22">
        <f t="shared" si="15"/>
        <v>19</v>
      </c>
      <c r="V39" s="23" t="str">
        <f>IF(ISERR(GETPIVOTDATA("body",knt_tab!$D$3,"zavodnik",knt_tab!D23)),"",IF(GETPIVOTDATA("body",knt_tab!$D$3,"zavodnik",knt_tab!D23)=0,"",knt_tab!D23))</f>
        <v>Schwarz Šimon</v>
      </c>
      <c r="W39" s="24">
        <f>IF(V39="","",GETPIVOTDATA("body",knt_tab!$D$3,"zavodnik",V39))</f>
        <v>15</v>
      </c>
    </row>
    <row r="40" spans="1:23" x14ac:dyDescent="0.2">
      <c r="A40" s="22">
        <f t="shared" si="20"/>
        <v>37</v>
      </c>
      <c r="B40" s="23" t="str">
        <f>IF(ISERR(GETPIVOTDATA("body",knt_tab!$A$3,"zavodnik",knt_tab!A41)),"",IF(GETPIVOTDATA("body",knt_tab!$A$3,"zavodnik",knt_tab!A41)=0,"",knt_tab!A41))</f>
        <v>Martináková Stela</v>
      </c>
      <c r="C40" s="24">
        <f>IF(B40="","",GETPIVOTDATA("body",knt_tab!$A$3,"zavodnik",B40))</f>
        <v>40</v>
      </c>
      <c r="D40" s="19"/>
      <c r="E40" s="22">
        <f t="shared" si="1"/>
        <v>96</v>
      </c>
      <c r="F40" s="23" t="str">
        <f>IF(ISERR(GETPIVOTDATA("body",knt_tab!$A$3,"zavodnik",knt_tab!A102)),"",IF(GETPIVOTDATA("body",knt_tab!$A$3,"zavodnik",knt_tab!A102)=0,"",knt_tab!A102))</f>
        <v>Fojtík Jiří</v>
      </c>
      <c r="G40" s="24">
        <f>IF(F40="","",GETPIVOTDATA("body",knt_tab!$A$3,"zavodnik",F40))</f>
        <v>9</v>
      </c>
      <c r="H40" s="35"/>
      <c r="I40" s="22">
        <f t="shared" si="22"/>
        <v>7</v>
      </c>
      <c r="J40" s="23" t="str">
        <f>IF(ISERR(GETPIVOTDATA("body",knt_tab!$AE$3,"zavodnik",knt_tab!AE11)),"",IF(GETPIVOTDATA("body",knt_tab!$AE$3,"zavodnik",knt_tab!AE11)=0,"",knt_tab!AE11))</f>
        <v>Kohn Tomáš</v>
      </c>
      <c r="K40" s="24">
        <f>IF(J40="","",GETPIVOTDATA("body",knt_tab!$AE$3,"zavodnik",J40))</f>
        <v>13</v>
      </c>
      <c r="L40" s="19"/>
      <c r="M40" s="22">
        <f t="shared" ref="M40:M49" si="24">IF(N40="","",IF(O40=O39,M39,ROW(M40)-ROW($M$38)))</f>
        <v>2</v>
      </c>
      <c r="N40" s="23" t="str">
        <f>IF(ISERR(GETPIVOTDATA("body",knt_tab!$S$3,"zavodnik",knt_tab!S6)),"",IF(GETPIVOTDATA("body",knt_tab!$S$3,"zavodnik",knt_tab!S6)=0,"",knt_tab!S6))</f>
        <v>Chlopčík Ondřej</v>
      </c>
      <c r="O40" s="24">
        <f>IF(N40="","",GETPIVOTDATA("body",knt_tab!$S$3,"zavodnik",N40))</f>
        <v>80</v>
      </c>
      <c r="P40" s="19"/>
      <c r="Q40" s="22">
        <f t="shared" si="23"/>
        <v>3</v>
      </c>
      <c r="R40" s="23" t="str">
        <f>IF(ISERR(GETPIVOTDATA("body",knt_tab!$G$3,"zavodnik",knt_tab!G7)),"",IF(GETPIVOTDATA("body",knt_tab!$G$3,"zavodnik",knt_tab!G7)=0,"",knt_tab!G7))</f>
        <v>Čebík Filip</v>
      </c>
      <c r="S40" s="24">
        <f>IF(R40="","",GETPIVOTDATA("body",knt_tab!$G$3,"zavodnik",R40))</f>
        <v>75</v>
      </c>
      <c r="T40" s="19"/>
      <c r="U40" s="22">
        <f t="shared" si="15"/>
        <v>20</v>
      </c>
      <c r="V40" s="23" t="str">
        <f>IF(ISERR(GETPIVOTDATA("body",knt_tab!$D$3,"zavodnik",knt_tab!D24)),"",IF(GETPIVOTDATA("body",knt_tab!$D$3,"zavodnik",knt_tab!D24)=0,"",knt_tab!D24))</f>
        <v>Blahová Alexandra</v>
      </c>
      <c r="W40" s="24">
        <f>IF(V40="","",GETPIVOTDATA("body",knt_tab!$D$3,"zavodnik",V40))</f>
        <v>12</v>
      </c>
    </row>
    <row r="41" spans="1:23" x14ac:dyDescent="0.2">
      <c r="A41" s="22">
        <f t="shared" si="20"/>
        <v>38</v>
      </c>
      <c r="B41" s="23" t="str">
        <f>IF(ISERR(GETPIVOTDATA("body",knt_tab!$A$3,"zavodnik",knt_tab!A42)),"",IF(GETPIVOTDATA("body",knt_tab!$A$3,"zavodnik",knt_tab!A42)=0,"",knt_tab!A42))</f>
        <v>Křížek Šimon</v>
      </c>
      <c r="C41" s="24">
        <f>IF(B41="","",GETPIVOTDATA("body",knt_tab!$A$3,"zavodnik",B41))</f>
        <v>39</v>
      </c>
      <c r="D41" s="19"/>
      <c r="E41" s="22">
        <f t="shared" si="1"/>
        <v>96</v>
      </c>
      <c r="F41" s="23" t="str">
        <f>IF(ISERR(GETPIVOTDATA("body",knt_tab!$A$3,"zavodnik",knt_tab!A103)),"",IF(GETPIVOTDATA("body",knt_tab!$A$3,"zavodnik",knt_tab!A103)=0,"",knt_tab!A103))</f>
        <v>Konvičný Dominik</v>
      </c>
      <c r="G41" s="24">
        <f>IF(F41="","",GETPIVOTDATA("body",knt_tab!$A$3,"zavodnik",F41))</f>
        <v>9</v>
      </c>
      <c r="H41" s="35"/>
      <c r="I41" s="22">
        <f t="shared" si="22"/>
        <v>8</v>
      </c>
      <c r="J41" s="23" t="str">
        <f>IF(ISERR(GETPIVOTDATA("body",knt_tab!$AE$3,"zavodnik",knt_tab!AE12)),"",IF(GETPIVOTDATA("body",knt_tab!$AE$3,"zavodnik",knt_tab!AE12)=0,"",knt_tab!AE12))</f>
        <v>Lukáš Patrik</v>
      </c>
      <c r="K41" s="24">
        <f>IF(J41="","",GETPIVOTDATA("body",knt_tab!$AE$3,"zavodnik",J41))</f>
        <v>8</v>
      </c>
      <c r="L41" s="19"/>
      <c r="M41" s="22">
        <f t="shared" si="24"/>
        <v>3</v>
      </c>
      <c r="N41" s="23" t="str">
        <f>IF(ISERR(GETPIVOTDATA("body",knt_tab!$S$3,"zavodnik",knt_tab!S7)),"",IF(GETPIVOTDATA("body",knt_tab!$S$3,"zavodnik",knt_tab!S7)=0,"",knt_tab!S7))</f>
        <v>Šimek Daniel</v>
      </c>
      <c r="O41" s="24">
        <f>IF(N41="","",GETPIVOTDATA("body",knt_tab!$S$3,"zavodnik",N41))</f>
        <v>52</v>
      </c>
      <c r="P41" s="19"/>
      <c r="Q41" s="22">
        <f t="shared" si="23"/>
        <v>4</v>
      </c>
      <c r="R41" s="23" t="str">
        <f>IF(ISERR(GETPIVOTDATA("body",knt_tab!$G$3,"zavodnik",knt_tab!G8)),"",IF(GETPIVOTDATA("body",knt_tab!$G$3,"zavodnik",knt_tab!G8)=0,"",knt_tab!G8))</f>
        <v>Čerchla Michal</v>
      </c>
      <c r="S41" s="24">
        <f>IF(R41="","",GETPIVOTDATA("body",knt_tab!$G$3,"zavodnik",R41))</f>
        <v>74</v>
      </c>
      <c r="T41" s="19"/>
      <c r="U41" s="22">
        <f t="shared" si="15"/>
        <v>20</v>
      </c>
      <c r="V41" s="23" t="str">
        <f>IF(ISERR(GETPIVOTDATA("body",knt_tab!$D$3,"zavodnik",knt_tab!D25)),"",IF(GETPIVOTDATA("body",knt_tab!$D$3,"zavodnik",knt_tab!D25)=0,"",knt_tab!D25))</f>
        <v>To Vojtěch</v>
      </c>
      <c r="W41" s="24">
        <f>IF(V41="","",GETPIVOTDATA("body",knt_tab!$D$3,"zavodnik",V41))</f>
        <v>12</v>
      </c>
    </row>
    <row r="42" spans="1:23" x14ac:dyDescent="0.2">
      <c r="A42" s="22">
        <f t="shared" si="20"/>
        <v>39</v>
      </c>
      <c r="B42" s="23" t="str">
        <f>IF(ISERR(GETPIVOTDATA("body",knt_tab!$A$3,"zavodnik",knt_tab!A43)),"",IF(GETPIVOTDATA("body",knt_tab!$A$3,"zavodnik",knt_tab!A43)=0,"",knt_tab!A43))</f>
        <v>Freiwald Richard</v>
      </c>
      <c r="C42" s="24">
        <f>IF(B42="","",GETPIVOTDATA("body",knt_tab!$A$3,"zavodnik",B42))</f>
        <v>36</v>
      </c>
      <c r="D42" s="19"/>
      <c r="E42" s="22">
        <f t="shared" si="1"/>
        <v>96</v>
      </c>
      <c r="F42" s="23" t="str">
        <f>IF(ISERR(GETPIVOTDATA("body",knt_tab!$A$3,"zavodnik",knt_tab!A104)),"",IF(GETPIVOTDATA("body",knt_tab!$A$3,"zavodnik",knt_tab!A104)=0,"",knt_tab!A104))</f>
        <v>Novotný Kryštof</v>
      </c>
      <c r="G42" s="24">
        <f>IF(F42="","",GETPIVOTDATA("body",knt_tab!$A$3,"zavodnik",F42))</f>
        <v>9</v>
      </c>
      <c r="H42" s="35"/>
      <c r="I42" s="22">
        <f t="shared" si="22"/>
        <v>8</v>
      </c>
      <c r="J42" s="23" t="str">
        <f>IF(ISERR(GETPIVOTDATA("body",knt_tab!$AE$3,"zavodnik",knt_tab!AE13)),"",IF(GETPIVOTDATA("body",knt_tab!$AE$3,"zavodnik",knt_tab!AE13)=0,"",knt_tab!AE13))</f>
        <v>Král Jan</v>
      </c>
      <c r="K42" s="24">
        <f>IF(J42="","",GETPIVOTDATA("body",knt_tab!$AE$3,"zavodnik",J42))</f>
        <v>8</v>
      </c>
      <c r="L42" s="19"/>
      <c r="M42" s="22">
        <f t="shared" si="24"/>
        <v>4</v>
      </c>
      <c r="N42" s="23" t="str">
        <f>IF(ISERR(GETPIVOTDATA("body",knt_tab!$S$3,"zavodnik",knt_tab!S8)),"",IF(GETPIVOTDATA("body",knt_tab!$S$3,"zavodnik",knt_tab!S8)=0,"",knt_tab!S8))</f>
        <v>Král Jan</v>
      </c>
      <c r="O42" s="24">
        <f>IF(N42="","",GETPIVOTDATA("body",knt_tab!$S$3,"zavodnik",N42))</f>
        <v>51</v>
      </c>
      <c r="P42" s="19"/>
      <c r="Q42" s="22">
        <f t="shared" si="23"/>
        <v>5</v>
      </c>
      <c r="R42" s="23" t="str">
        <f>IF(ISERR(GETPIVOTDATA("body",knt_tab!$G$3,"zavodnik",knt_tab!G9)),"",IF(GETPIVOTDATA("body",knt_tab!$G$3,"zavodnik",knt_tab!G9)=0,"",knt_tab!G9))</f>
        <v>Meixner Michal</v>
      </c>
      <c r="S42" s="24">
        <f>IF(R42="","",GETPIVOTDATA("body",knt_tab!$G$3,"zavodnik",R42))</f>
        <v>50</v>
      </c>
      <c r="T42" s="19"/>
      <c r="U42" s="22">
        <f t="shared" si="15"/>
        <v>20</v>
      </c>
      <c r="V42" s="23" t="str">
        <f>IF(ISERR(GETPIVOTDATA("body",knt_tab!$D$3,"zavodnik",knt_tab!D26)),"",IF(GETPIVOTDATA("body",knt_tab!$D$3,"zavodnik",knt_tab!D26)=0,"",knt_tab!D26))</f>
        <v>Schotli Josef</v>
      </c>
      <c r="W42" s="24">
        <f>IF(V42="","",GETPIVOTDATA("body",knt_tab!$D$3,"zavodnik",V42))</f>
        <v>12</v>
      </c>
    </row>
    <row r="43" spans="1:23" x14ac:dyDescent="0.2">
      <c r="A43" s="22">
        <f t="shared" si="20"/>
        <v>40</v>
      </c>
      <c r="B43" s="23" t="str">
        <f>IF(ISERR(GETPIVOTDATA("body",knt_tab!$A$3,"zavodnik",knt_tab!A44)),"",IF(GETPIVOTDATA("body",knt_tab!$A$3,"zavodnik",knt_tab!A44)=0,"",knt_tab!A44))</f>
        <v>Kuncová Viktorie</v>
      </c>
      <c r="C43" s="24">
        <f>IF(B43="","",GETPIVOTDATA("body",knt_tab!$A$3,"zavodnik",B43))</f>
        <v>35</v>
      </c>
      <c r="D43" s="19"/>
      <c r="E43" s="22">
        <f t="shared" si="1"/>
        <v>101</v>
      </c>
      <c r="F43" s="23" t="str">
        <f>IF(ISERR(GETPIVOTDATA("body",knt_tab!$A$3,"zavodnik",knt_tab!A105)),"",IF(GETPIVOTDATA("body",knt_tab!$A$3,"zavodnik",knt_tab!A105)=0,"",knt_tab!A105))</f>
        <v>Vjaclovský David</v>
      </c>
      <c r="G43" s="24">
        <f>IF(F43="","",GETPIVOTDATA("body",knt_tab!$A$3,"zavodnik",F43))</f>
        <v>8</v>
      </c>
      <c r="H43" s="35"/>
      <c r="I43" s="22">
        <f t="shared" si="22"/>
        <v>10</v>
      </c>
      <c r="J43" s="23" t="str">
        <f>IF(ISERR(GETPIVOTDATA("body",knt_tab!$AE$3,"zavodnik",knt_tab!AE14)),"",IF(GETPIVOTDATA("body",knt_tab!$AE$3,"zavodnik",knt_tab!AE14)=0,"",knt_tab!AE14))</f>
        <v>Chlopčík Ondřej</v>
      </c>
      <c r="K43" s="24">
        <f>IF(J43="","",GETPIVOTDATA("body",knt_tab!$AE$3,"zavodnik",J43))</f>
        <v>6</v>
      </c>
      <c r="L43" s="19"/>
      <c r="M43" s="22">
        <f t="shared" si="24"/>
        <v>5</v>
      </c>
      <c r="N43" s="23" t="str">
        <f>IF(ISERR(GETPIVOTDATA("body",knt_tab!$S$3,"zavodnik",knt_tab!S9)),"",IF(GETPIVOTDATA("body",knt_tab!$S$3,"zavodnik",knt_tab!S9)=0,"",knt_tab!S9))</f>
        <v>Pavlica Tomáš</v>
      </c>
      <c r="O43" s="24">
        <f>IF(N43="","",GETPIVOTDATA("body",knt_tab!$S$3,"zavodnik",N43))</f>
        <v>33</v>
      </c>
      <c r="P43" s="19"/>
      <c r="Q43" s="22">
        <f t="shared" si="23"/>
        <v>6</v>
      </c>
      <c r="R43" s="23" t="str">
        <f>IF(ISERR(GETPIVOTDATA("body",knt_tab!$G$3,"zavodnik",knt_tab!G10)),"",IF(GETPIVOTDATA("body",knt_tab!$G$3,"zavodnik",knt_tab!G10)=0,"",knt_tab!G10))</f>
        <v>Horák Adam</v>
      </c>
      <c r="S43" s="24">
        <f>IF(R43="","",GETPIVOTDATA("body",knt_tab!$G$3,"zavodnik",R43))</f>
        <v>35</v>
      </c>
      <c r="T43" s="19"/>
      <c r="U43" s="22">
        <f t="shared" si="15"/>
        <v>23</v>
      </c>
      <c r="V43" s="23" t="str">
        <f>IF(ISERR(GETPIVOTDATA("body",knt_tab!$D$3,"zavodnik",knt_tab!D27)),"",IF(GETPIVOTDATA("body",knt_tab!$D$3,"zavodnik",knt_tab!D27)=0,"",knt_tab!D27))</f>
        <v>Nuhlíček Jakub</v>
      </c>
      <c r="W43" s="24">
        <f>IF(V43="","",GETPIVOTDATA("body",knt_tab!$D$3,"zavodnik",V43))</f>
        <v>11</v>
      </c>
    </row>
    <row r="44" spans="1:23" x14ac:dyDescent="0.2">
      <c r="A44" s="22">
        <f t="shared" si="20"/>
        <v>40</v>
      </c>
      <c r="B44" s="23" t="str">
        <f>IF(ISERR(GETPIVOTDATA("body",knt_tab!$A$3,"zavodnik",knt_tab!A45)),"",IF(GETPIVOTDATA("body",knt_tab!$A$3,"zavodnik",knt_tab!A45)=0,"",knt_tab!A45))</f>
        <v>Turek Jakub</v>
      </c>
      <c r="C44" s="24">
        <f>IF(B44="","",GETPIVOTDATA("body",knt_tab!$A$3,"zavodnik",B44))</f>
        <v>35</v>
      </c>
      <c r="D44" s="19"/>
      <c r="E44" s="22">
        <f t="shared" si="1"/>
        <v>101</v>
      </c>
      <c r="F44" s="23" t="str">
        <f>IF(ISERR(GETPIVOTDATA("body",knt_tab!$A$3,"zavodnik",knt_tab!A106)),"",IF(GETPIVOTDATA("body",knt_tab!$A$3,"zavodnik",knt_tab!A106)=0,"",knt_tab!A106))</f>
        <v>Benáčková Denisa</v>
      </c>
      <c r="G44" s="24">
        <f>IF(F44="","",GETPIVOTDATA("body",knt_tab!$A$3,"zavodnik",F44))</f>
        <v>8</v>
      </c>
      <c r="H44" s="35"/>
      <c r="I44" s="22">
        <f t="shared" si="22"/>
        <v>10</v>
      </c>
      <c r="J44" s="23" t="str">
        <f>IF(ISERR(GETPIVOTDATA("body",knt_tab!$AE$3,"zavodnik",knt_tab!AE15)),"",IF(GETPIVOTDATA("body",knt_tab!$AE$3,"zavodnik",knt_tab!AE15)=0,"",knt_tab!AE15))</f>
        <v>Janík Tadeáš</v>
      </c>
      <c r="K44" s="24">
        <f>IF(J44="","",GETPIVOTDATA("body",knt_tab!$AE$3,"zavodnik",J44))</f>
        <v>6</v>
      </c>
      <c r="L44" s="19"/>
      <c r="M44" s="22">
        <f t="shared" si="24"/>
        <v>6</v>
      </c>
      <c r="N44" s="23" t="str">
        <f>IF(ISERR(GETPIVOTDATA("body",knt_tab!$S$3,"zavodnik",knt_tab!S10)),"",IF(GETPIVOTDATA("body",knt_tab!$S$3,"zavodnik",knt_tab!S10)=0,"",knt_tab!S10))</f>
        <v>Kresta Matěj</v>
      </c>
      <c r="O44" s="24">
        <f>IF(N44="","",GETPIVOTDATA("body",knt_tab!$S$3,"zavodnik",N44))</f>
        <v>21</v>
      </c>
      <c r="P44" s="19"/>
      <c r="Q44" s="22">
        <f t="shared" si="23"/>
        <v>7</v>
      </c>
      <c r="R44" s="23" t="str">
        <f>IF(ISERR(GETPIVOTDATA("body",knt_tab!$G$3,"zavodnik",knt_tab!G11)),"",IF(GETPIVOTDATA("body",knt_tab!$G$3,"zavodnik",knt_tab!G11)=0,"",knt_tab!G11))</f>
        <v>Fulneček Šimon</v>
      </c>
      <c r="S44" s="24">
        <f>IF(R44="","",GETPIVOTDATA("body",knt_tab!$G$3,"zavodnik",R44))</f>
        <v>31</v>
      </c>
      <c r="T44" s="19"/>
      <c r="U44" s="22">
        <f t="shared" si="15"/>
        <v>24</v>
      </c>
      <c r="V44" s="23" t="str">
        <f>IF(ISERR(GETPIVOTDATA("body",knt_tab!$D$3,"zavodnik",knt_tab!D28)),"",IF(GETPIVOTDATA("body",knt_tab!$D$3,"zavodnik",knt_tab!D28)=0,"",knt_tab!D28))</f>
        <v>Fojtík Jiří</v>
      </c>
      <c r="W44" s="24">
        <f>IF(V44="","",GETPIVOTDATA("body",knt_tab!$D$3,"zavodnik",V44))</f>
        <v>9</v>
      </c>
    </row>
    <row r="45" spans="1:23" x14ac:dyDescent="0.2">
      <c r="A45" s="22">
        <f t="shared" si="20"/>
        <v>40</v>
      </c>
      <c r="B45" s="23" t="str">
        <f>IF(ISERR(GETPIVOTDATA("body",knt_tab!$A$3,"zavodnik",knt_tab!A46)),"",IF(GETPIVOTDATA("body",knt_tab!$A$3,"zavodnik",knt_tab!A46)=0,"",knt_tab!A46))</f>
        <v>Kulhánek Adam</v>
      </c>
      <c r="C45" s="24">
        <f>IF(B45="","",GETPIVOTDATA("body",knt_tab!$A$3,"zavodnik",B45))</f>
        <v>35</v>
      </c>
      <c r="D45" s="19"/>
      <c r="E45" s="22">
        <f t="shared" si="1"/>
        <v>101</v>
      </c>
      <c r="F45" s="23" t="str">
        <f>IF(ISERR(GETPIVOTDATA("body",knt_tab!$A$3,"zavodnik",knt_tab!A107)),"",IF(GETPIVOTDATA("body",knt_tab!$A$3,"zavodnik",knt_tab!A107)=0,"",knt_tab!A107))</f>
        <v>Novák Adam</v>
      </c>
      <c r="G45" s="24">
        <f>IF(F45="","",GETPIVOTDATA("body",knt_tab!$A$3,"zavodnik",F45))</f>
        <v>8</v>
      </c>
      <c r="H45" s="35"/>
      <c r="I45" s="22">
        <f t="shared" si="22"/>
        <v>12</v>
      </c>
      <c r="J45" s="23" t="str">
        <f>IF(ISERR(GETPIVOTDATA("body",knt_tab!$AE$3,"zavodnik",knt_tab!AE16)),"",IF(GETPIVOTDATA("body",knt_tab!$AE$3,"zavodnik",knt_tab!AE16)=0,"",knt_tab!AE16))</f>
        <v>Huvar Jan</v>
      </c>
      <c r="K45" s="24">
        <f>IF(J45="","",GETPIVOTDATA("body",knt_tab!$AE$3,"zavodnik",J45))</f>
        <v>5</v>
      </c>
      <c r="L45" s="19"/>
      <c r="M45" s="22">
        <f t="shared" si="24"/>
        <v>7</v>
      </c>
      <c r="N45" s="23" t="str">
        <f>IF(ISERR(GETPIVOTDATA("body",knt_tab!$S$3,"zavodnik",knt_tab!S11)),"",IF(GETPIVOTDATA("body",knt_tab!$S$3,"zavodnik",knt_tab!S11)=0,"",knt_tab!S11))</f>
        <v>Tycar Štěpán</v>
      </c>
      <c r="O45" s="24">
        <f>IF(N45="","",GETPIVOTDATA("body",knt_tab!$S$3,"zavodnik",N45))</f>
        <v>14</v>
      </c>
      <c r="P45" s="19"/>
      <c r="Q45" s="22">
        <f t="shared" si="23"/>
        <v>8</v>
      </c>
      <c r="R45" s="23" t="str">
        <f>IF(ISERR(GETPIVOTDATA("body",knt_tab!$G$3,"zavodnik",knt_tab!G12)),"",IF(GETPIVOTDATA("body",knt_tab!$G$3,"zavodnik",knt_tab!G12)=0,"",knt_tab!G12))</f>
        <v>Neuwirt Petr</v>
      </c>
      <c r="S45" s="24">
        <f>IF(R45="","",GETPIVOTDATA("body",knt_tab!$G$3,"zavodnik",R45))</f>
        <v>24</v>
      </c>
      <c r="T45" s="19"/>
      <c r="U45" s="22">
        <f t="shared" si="15"/>
        <v>25</v>
      </c>
      <c r="V45" s="23" t="str">
        <f>IF(ISERR(GETPIVOTDATA("body",knt_tab!$D$3,"zavodnik",knt_tab!D29)),"",IF(GETPIVOTDATA("body",knt_tab!$D$3,"zavodnik",knt_tab!D29)=0,"",knt_tab!D29))</f>
        <v>Vjaclovský David</v>
      </c>
      <c r="W45" s="24">
        <f>IF(V45="","",GETPIVOTDATA("body",knt_tab!$D$3,"zavodnik",V45))</f>
        <v>8</v>
      </c>
    </row>
    <row r="46" spans="1:23" x14ac:dyDescent="0.2">
      <c r="A46" s="22">
        <f t="shared" si="20"/>
        <v>40</v>
      </c>
      <c r="B46" s="23" t="str">
        <f>IF(ISERR(GETPIVOTDATA("body",knt_tab!$A$3,"zavodnik",knt_tab!A47)),"",IF(GETPIVOTDATA("body",knt_tab!$A$3,"zavodnik",knt_tab!A47)=0,"",knt_tab!A47))</f>
        <v>Horák Adam</v>
      </c>
      <c r="C46" s="24">
        <f>IF(B46="","",GETPIVOTDATA("body",knt_tab!$A$3,"zavodnik",B46))</f>
        <v>35</v>
      </c>
      <c r="D46" s="19"/>
      <c r="E46" s="22">
        <f t="shared" si="1"/>
        <v>101</v>
      </c>
      <c r="F46" s="23" t="str">
        <f>IF(ISERR(GETPIVOTDATA("body",knt_tab!$A$3,"zavodnik",knt_tab!A108)),"",IF(GETPIVOTDATA("body",knt_tab!$A$3,"zavodnik",knt_tab!A108)=0,"",knt_tab!A108))</f>
        <v>Lukáš Patrik</v>
      </c>
      <c r="G46" s="24">
        <f>IF(F46="","",GETPIVOTDATA("body",knt_tab!$A$3,"zavodnik",F46))</f>
        <v>8</v>
      </c>
      <c r="H46" s="35"/>
      <c r="I46" s="22">
        <f t="shared" si="22"/>
        <v>13</v>
      </c>
      <c r="J46" s="23" t="str">
        <f>IF(ISERR(GETPIVOTDATA("body",knt_tab!$AE$3,"zavodnik",knt_tab!AE17)),"",IF(GETPIVOTDATA("body",knt_tab!$AE$3,"zavodnik",knt_tab!AE17)=0,"",knt_tab!AE17))</f>
        <v>Mecko Jakub</v>
      </c>
      <c r="K46" s="24">
        <f>IF(J46="","",GETPIVOTDATA("body",knt_tab!$AE$3,"zavodnik",J46))</f>
        <v>2</v>
      </c>
      <c r="L46" s="19"/>
      <c r="M46" s="22">
        <f t="shared" si="24"/>
        <v>8</v>
      </c>
      <c r="N46" s="23" t="str">
        <f>IF(ISERR(GETPIVOTDATA("body",knt_tab!$S$3,"zavodnik",knt_tab!S12)),"",IF(GETPIVOTDATA("body",knt_tab!$S$3,"zavodnik",knt_tab!S12)=0,"",knt_tab!S12))</f>
        <v>Malaczynski Filip</v>
      </c>
      <c r="O46" s="24">
        <f>IF(N46="","",GETPIVOTDATA("body",knt_tab!$S$3,"zavodnik",N46))</f>
        <v>13</v>
      </c>
      <c r="P46" s="19"/>
      <c r="Q46" s="22">
        <f t="shared" si="23"/>
        <v>9</v>
      </c>
      <c r="R46" s="23" t="str">
        <f>IF(ISERR(GETPIVOTDATA("body",knt_tab!$G$3,"zavodnik",knt_tab!G13)),"",IF(GETPIVOTDATA("body",knt_tab!$G$3,"zavodnik",knt_tab!G13)=0,"",knt_tab!G13))</f>
        <v>Kuželová Dominika</v>
      </c>
      <c r="S46" s="24">
        <f>IF(R46="","",GETPIVOTDATA("body",knt_tab!$G$3,"zavodnik",R46))</f>
        <v>15</v>
      </c>
      <c r="T46" s="19"/>
      <c r="U46" s="22">
        <f t="shared" si="15"/>
        <v>25</v>
      </c>
      <c r="V46" s="23" t="str">
        <f>IF(ISERR(GETPIVOTDATA("body",knt_tab!$D$3,"zavodnik",knt_tab!D30)),"",IF(GETPIVOTDATA("body",knt_tab!$D$3,"zavodnik",knt_tab!D30)=0,"",knt_tab!D30))</f>
        <v>Pospíšil Jan</v>
      </c>
      <c r="W46" s="24">
        <f>IF(V46="","",GETPIVOTDATA("body",knt_tab!$D$3,"zavodnik",V46))</f>
        <v>8</v>
      </c>
    </row>
    <row r="47" spans="1:23" x14ac:dyDescent="0.2">
      <c r="A47" s="22">
        <f t="shared" si="20"/>
        <v>44</v>
      </c>
      <c r="B47" s="23" t="str">
        <f>IF(ISERR(GETPIVOTDATA("body",knt_tab!$A$3,"zavodnik",knt_tab!A48)),"",IF(GETPIVOTDATA("body",knt_tab!$A$3,"zavodnik",knt_tab!A48)=0,"",knt_tab!A48))</f>
        <v>Schöffer Radim</v>
      </c>
      <c r="C47" s="24">
        <f>IF(B47="","",GETPIVOTDATA("body",knt_tab!$A$3,"zavodnik",B47))</f>
        <v>34</v>
      </c>
      <c r="D47" s="19"/>
      <c r="E47" s="22">
        <f t="shared" si="1"/>
        <v>101</v>
      </c>
      <c r="F47" s="23" t="str">
        <f>IF(ISERR(GETPIVOTDATA("body",knt_tab!$A$3,"zavodnik",knt_tab!A109)),"",IF(GETPIVOTDATA("body",knt_tab!$A$3,"zavodnik",knt_tab!A109)=0,"",knt_tab!A109))</f>
        <v>Pospíšil Jan</v>
      </c>
      <c r="G47" s="24">
        <f>IF(F47="","",GETPIVOTDATA("body",knt_tab!$A$3,"zavodnik",F47))</f>
        <v>8</v>
      </c>
      <c r="H47" s="35"/>
      <c r="I47" s="22">
        <f t="shared" si="22"/>
        <v>13</v>
      </c>
      <c r="J47" s="23" t="str">
        <f>IF(ISERR(GETPIVOTDATA("body",knt_tab!$AE$3,"zavodnik",knt_tab!AE18)),"",IF(GETPIVOTDATA("body",knt_tab!$AE$3,"zavodnik",knt_tab!AE18)=0,"",knt_tab!AE18))</f>
        <v>Pravda Jan</v>
      </c>
      <c r="K47" s="24">
        <f>IF(J47="","",GETPIVOTDATA("body",knt_tab!$AE$3,"zavodnik",J47))</f>
        <v>2</v>
      </c>
      <c r="L47" s="19"/>
      <c r="M47" s="22">
        <f t="shared" si="24"/>
        <v>9</v>
      </c>
      <c r="N47" s="23" t="str">
        <f>IF(ISERR(GETPIVOTDATA("body",knt_tab!$S$3,"zavodnik",knt_tab!S13)),"",IF(GETPIVOTDATA("body",knt_tab!$S$3,"zavodnik",knt_tab!S13)=0,"",knt_tab!S13))</f>
        <v>Král Miroslav</v>
      </c>
      <c r="O47" s="24">
        <f>IF(N47="","",GETPIVOTDATA("body",knt_tab!$S$3,"zavodnik",N47))</f>
        <v>11</v>
      </c>
      <c r="P47" s="19"/>
      <c r="Q47" s="22">
        <f t="shared" si="23"/>
        <v>9</v>
      </c>
      <c r="R47" s="23" t="str">
        <f>IF(ISERR(GETPIVOTDATA("body",knt_tab!$G$3,"zavodnik",knt_tab!G14)),"",IF(GETPIVOTDATA("body",knt_tab!$G$3,"zavodnik",knt_tab!G14)=0,"",knt_tab!G14))</f>
        <v>Čech Jiří</v>
      </c>
      <c r="S47" s="24">
        <f>IF(R47="","",GETPIVOTDATA("body",knt_tab!$G$3,"zavodnik",R47))</f>
        <v>15</v>
      </c>
      <c r="T47" s="19"/>
      <c r="U47" s="22">
        <f t="shared" si="15"/>
        <v>27</v>
      </c>
      <c r="V47" s="23" t="str">
        <f>IF(ISERR(GETPIVOTDATA("body",knt_tab!$D$3,"zavodnik",knt_tab!D31)),"",IF(GETPIVOTDATA("body",knt_tab!$D$3,"zavodnik",knt_tab!D31)=0,"",knt_tab!D31))</f>
        <v>Pavlík Lukáš</v>
      </c>
      <c r="W47" s="24">
        <f>IF(V47="","",GETPIVOTDATA("body",knt_tab!$D$3,"zavodnik",V47))</f>
        <v>7</v>
      </c>
    </row>
    <row r="48" spans="1:23" x14ac:dyDescent="0.2">
      <c r="A48" s="22">
        <f t="shared" ref="A48:A63" si="25">IF(B48="","",IF(C48=C47,A47,ROW(A48)-ROW($A$3)))</f>
        <v>45</v>
      </c>
      <c r="B48" s="23" t="str">
        <f>IF(ISERR(GETPIVOTDATA("body",knt_tab!$A$3,"zavodnik",knt_tab!A49)),"",IF(GETPIVOTDATA("body",knt_tab!$A$3,"zavodnik",knt_tab!A49)=0,"",knt_tab!A49))</f>
        <v>Pavlica Tomáš</v>
      </c>
      <c r="C48" s="24">
        <f>IF(B48="","",GETPIVOTDATA("body",knt_tab!$A$3,"zavodnik",B48))</f>
        <v>33</v>
      </c>
      <c r="D48" s="19"/>
      <c r="E48" s="22">
        <f t="shared" si="1"/>
        <v>106</v>
      </c>
      <c r="F48" s="23" t="str">
        <f>IF(ISERR(GETPIVOTDATA("body",knt_tab!$A$3,"zavodnik",knt_tab!A110)),"",IF(GETPIVOTDATA("body",knt_tab!$A$3,"zavodnik",knt_tab!A110)=0,"",knt_tab!A110))</f>
        <v>Pavlík Lukáš</v>
      </c>
      <c r="G48" s="24">
        <f>IF(F48="","",GETPIVOTDATA("body",knt_tab!$A$3,"zavodnik",F48))</f>
        <v>7</v>
      </c>
      <c r="H48" s="35"/>
      <c r="I48" s="22">
        <f t="shared" si="22"/>
        <v>13</v>
      </c>
      <c r="J48" s="23" t="str">
        <f>IF(ISERR(GETPIVOTDATA("body",knt_tab!$AE$3,"zavodnik",knt_tab!AE19)),"",IF(GETPIVOTDATA("body",knt_tab!$AE$3,"zavodnik",knt_tab!AE19)=0,"",knt_tab!AE19))</f>
        <v>Silvestr Matěj</v>
      </c>
      <c r="K48" s="24">
        <f>IF(J48="","",GETPIVOTDATA("body",knt_tab!$AE$3,"zavodnik",J48))</f>
        <v>2</v>
      </c>
      <c r="L48" s="19"/>
      <c r="M48" s="22">
        <f t="shared" si="24"/>
        <v>9</v>
      </c>
      <c r="N48" s="23" t="str">
        <f>IF(ISERR(GETPIVOTDATA("body",knt_tab!$S$3,"zavodnik",knt_tab!S14)),"",IF(GETPIVOTDATA("body",knt_tab!$S$3,"zavodnik",knt_tab!S14)=0,"",knt_tab!S14))</f>
        <v>Mojžíšek Lukáš</v>
      </c>
      <c r="O48" s="24">
        <f>IF(N48="","",GETPIVOTDATA("body",knt_tab!$S$3,"zavodnik",N48))</f>
        <v>11</v>
      </c>
      <c r="P48" s="19"/>
      <c r="Q48" s="22">
        <f t="shared" si="23"/>
        <v>11</v>
      </c>
      <c r="R48" s="23" t="str">
        <f>IF(ISERR(GETPIVOTDATA("body",knt_tab!$G$3,"zavodnik",knt_tab!G15)),"",IF(GETPIVOTDATA("body",knt_tab!$G$3,"zavodnik",knt_tab!G15)=0,"",knt_tab!G15))</f>
        <v>Kolář Vojtěch</v>
      </c>
      <c r="S48" s="24">
        <f>IF(R48="","",GETPIVOTDATA("body",knt_tab!$G$3,"zavodnik",R48))</f>
        <v>14</v>
      </c>
      <c r="T48" s="19"/>
      <c r="U48" s="22">
        <f t="shared" si="15"/>
        <v>27</v>
      </c>
      <c r="V48" s="23" t="str">
        <f>IF(ISERR(GETPIVOTDATA("body",knt_tab!$D$3,"zavodnik",knt_tab!D32)),"",IF(GETPIVOTDATA("body",knt_tab!$D$3,"zavodnik",knt_tab!D32)=0,"",knt_tab!D32))</f>
        <v>Chmela Tomáš</v>
      </c>
      <c r="W48" s="24">
        <f>IF(V48="","",GETPIVOTDATA("body",knt_tab!$D$3,"zavodnik",V48))</f>
        <v>7</v>
      </c>
    </row>
    <row r="49" spans="1:23" x14ac:dyDescent="0.2">
      <c r="A49" s="22">
        <f t="shared" si="25"/>
        <v>46</v>
      </c>
      <c r="B49" s="23" t="str">
        <f>IF(ISERR(GETPIVOTDATA("body",knt_tab!$A$3,"zavodnik",knt_tab!A50)),"",IF(GETPIVOTDATA("body",knt_tab!$A$3,"zavodnik",knt_tab!A50)=0,"",knt_tab!A50))</f>
        <v>Dryšl Adam</v>
      </c>
      <c r="C49" s="24">
        <f>IF(B49="","",GETPIVOTDATA("body",knt_tab!$A$3,"zavodnik",B49))</f>
        <v>32</v>
      </c>
      <c r="D49" s="19"/>
      <c r="E49" s="22">
        <f t="shared" si="1"/>
        <v>106</v>
      </c>
      <c r="F49" s="23" t="str">
        <f>IF(ISERR(GETPIVOTDATA("body",knt_tab!$A$3,"zavodnik",knt_tab!A111)),"",IF(GETPIVOTDATA("body",knt_tab!$A$3,"zavodnik",knt_tab!A111)=0,"",knt_tab!A111))</f>
        <v>Libenek Štěpán</v>
      </c>
      <c r="G49" s="24">
        <f>IF(F49="","",GETPIVOTDATA("body",knt_tab!$A$3,"zavodnik",F49))</f>
        <v>7</v>
      </c>
      <c r="H49" s="35"/>
      <c r="I49" s="22">
        <f t="shared" si="22"/>
        <v>13</v>
      </c>
      <c r="J49" s="23" t="str">
        <f>IF(ISERR(GETPIVOTDATA("body",knt_tab!$AE$3,"zavodnik",knt_tab!AE20)),"",IF(GETPIVOTDATA("body",knt_tab!$AE$3,"zavodnik",knt_tab!AE20)=0,"",knt_tab!AE20))</f>
        <v>Haml Jan</v>
      </c>
      <c r="K49" s="24">
        <f>IF(J49="","",GETPIVOTDATA("body",knt_tab!$AE$3,"zavodnik",J49))</f>
        <v>2</v>
      </c>
      <c r="L49" s="19"/>
      <c r="M49" s="22">
        <f t="shared" si="24"/>
        <v>11</v>
      </c>
      <c r="N49" s="23" t="str">
        <f>IF(ISERR(GETPIVOTDATA("body",knt_tab!$S$3,"zavodnik",knt_tab!S15)),"",IF(GETPIVOTDATA("body",knt_tab!$S$3,"zavodnik",knt_tab!S15)=0,"",knt_tab!S15))</f>
        <v>Rovenský Ondřej</v>
      </c>
      <c r="O49" s="24">
        <f>IF(N49="","",GETPIVOTDATA("body",knt_tab!$S$3,"zavodnik",N49))</f>
        <v>10</v>
      </c>
      <c r="P49" s="19"/>
      <c r="Q49" s="22">
        <f t="shared" si="23"/>
        <v>11</v>
      </c>
      <c r="R49" s="23" t="str">
        <f>IF(ISERR(GETPIVOTDATA("body",knt_tab!$G$3,"zavodnik",knt_tab!G16)),"",IF(GETPIVOTDATA("body",knt_tab!$G$3,"zavodnik",knt_tab!G16)=0,"",knt_tab!G16))</f>
        <v>Buranyč Filip</v>
      </c>
      <c r="S49" s="24">
        <f>IF(R49="","",GETPIVOTDATA("body",knt_tab!$G$3,"zavodnik",R49))</f>
        <v>14</v>
      </c>
      <c r="T49" s="19"/>
      <c r="U49" s="22">
        <f t="shared" si="15"/>
        <v>29</v>
      </c>
      <c r="V49" s="23" t="str">
        <f>IF(ISERR(GETPIVOTDATA("body",knt_tab!$D$3,"zavodnik",knt_tab!D33)),"",IF(GETPIVOTDATA("body",knt_tab!$D$3,"zavodnik",knt_tab!D33)=0,"",knt_tab!D33))</f>
        <v>Nováček Nicolas</v>
      </c>
      <c r="W49" s="24">
        <f>IF(V49="","",GETPIVOTDATA("body",knt_tab!$D$3,"zavodnik",V49))</f>
        <v>6</v>
      </c>
    </row>
    <row r="50" spans="1:23" x14ac:dyDescent="0.2">
      <c r="A50" s="22">
        <f t="shared" si="25"/>
        <v>47</v>
      </c>
      <c r="B50" s="23" t="str">
        <f>IF(ISERR(GETPIVOTDATA("body",knt_tab!$A$3,"zavodnik",knt_tab!A51)),"",IF(GETPIVOTDATA("body",knt_tab!$A$3,"zavodnik",knt_tab!A51)=0,"",knt_tab!A51))</f>
        <v>Fulneček Šimon</v>
      </c>
      <c r="C50" s="24">
        <f>IF(B50="","",GETPIVOTDATA("body",knt_tab!$A$3,"zavodnik",B50))</f>
        <v>31</v>
      </c>
      <c r="D50" s="19"/>
      <c r="E50" s="22">
        <f t="shared" si="1"/>
        <v>106</v>
      </c>
      <c r="F50" s="23" t="str">
        <f>IF(ISERR(GETPIVOTDATA("body",knt_tab!$A$3,"zavodnik",knt_tab!A112)),"",IF(GETPIVOTDATA("body",knt_tab!$A$3,"zavodnik",knt_tab!A112)=0,"",knt_tab!A112))</f>
        <v>Tomek David</v>
      </c>
      <c r="G50" s="24">
        <f>IF(F50="","",GETPIVOTDATA("body",knt_tab!$A$3,"zavodnik",F50))</f>
        <v>7</v>
      </c>
      <c r="H50" s="35"/>
      <c r="I50" s="22">
        <f t="shared" si="22"/>
        <v>13</v>
      </c>
      <c r="J50" s="23" t="str">
        <f>IF(ISERR(GETPIVOTDATA("body",knt_tab!$AE$3,"zavodnik",knt_tab!AE21)),"",IF(GETPIVOTDATA("body",knt_tab!$AE$3,"zavodnik",knt_tab!AE21)=0,"",knt_tab!AE21))</f>
        <v>Chlebový Arnold</v>
      </c>
      <c r="K50" s="24">
        <f>IF(J50="","",GETPIVOTDATA("body",knt_tab!$AE$3,"zavodnik",J50))</f>
        <v>2</v>
      </c>
      <c r="L50" s="19"/>
      <c r="P50" s="19"/>
      <c r="Q50" s="22">
        <f t="shared" si="23"/>
        <v>11</v>
      </c>
      <c r="R50" s="23" t="str">
        <f>IF(ISERR(GETPIVOTDATA("body",knt_tab!$G$3,"zavodnik",knt_tab!G17)),"",IF(GETPIVOTDATA("body",knt_tab!$G$3,"zavodnik",knt_tab!G17)=0,"",knt_tab!G17))</f>
        <v>Neckář Matěj</v>
      </c>
      <c r="S50" s="24">
        <f>IF(R50="","",GETPIVOTDATA("body",knt_tab!$G$3,"zavodnik",R50))</f>
        <v>14</v>
      </c>
      <c r="T50" s="19"/>
      <c r="U50" s="22">
        <f t="shared" si="15"/>
        <v>29</v>
      </c>
      <c r="V50" s="23" t="str">
        <f>IF(ISERR(GETPIVOTDATA("body",knt_tab!$D$3,"zavodnik",knt_tab!D34)),"",IF(GETPIVOTDATA("body",knt_tab!$D$3,"zavodnik",knt_tab!D34)=0,"",knt_tab!D34))</f>
        <v>Přidal Ladislav</v>
      </c>
      <c r="W50" s="24">
        <f>IF(V50="","",GETPIVOTDATA("body",knt_tab!$D$3,"zavodnik",V50))</f>
        <v>6</v>
      </c>
    </row>
    <row r="51" spans="1:23" x14ac:dyDescent="0.2">
      <c r="A51" s="22">
        <f t="shared" si="25"/>
        <v>48</v>
      </c>
      <c r="B51" s="23" t="str">
        <f>IF(ISERR(GETPIVOTDATA("body",knt_tab!$A$3,"zavodnik",knt_tab!A52)),"",IF(GETPIVOTDATA("body",knt_tab!$A$3,"zavodnik",knt_tab!A52)=0,"",knt_tab!A52))</f>
        <v>Mařec Tomáš</v>
      </c>
      <c r="C51" s="24">
        <f>IF(B51="","",GETPIVOTDATA("body",knt_tab!$A$3,"zavodnik",B51))</f>
        <v>26</v>
      </c>
      <c r="D51" s="19"/>
      <c r="E51" s="22">
        <f t="shared" si="1"/>
        <v>106</v>
      </c>
      <c r="F51" s="23" t="str">
        <f>IF(ISERR(GETPIVOTDATA("body",knt_tab!$A$3,"zavodnik",knt_tab!A113)),"",IF(GETPIVOTDATA("body",knt_tab!$A$3,"zavodnik",knt_tab!A113)=0,"",knt_tab!A113))</f>
        <v>Chmela Tomáš</v>
      </c>
      <c r="G51" s="24">
        <f>IF(F51="","",GETPIVOTDATA("body",knt_tab!$A$3,"zavodnik",F51))</f>
        <v>7</v>
      </c>
      <c r="H51" s="35"/>
      <c r="I51" s="22" t="str">
        <f t="shared" si="22"/>
        <v/>
      </c>
      <c r="J51" s="23" t="str">
        <f>IF(ISERR(GETPIVOTDATA("body",knt_tab!$AE$3,"zavodnik",knt_tab!AE22)),"",IF(GETPIVOTDATA("body",knt_tab!$AE$3,"zavodnik",knt_tab!AE22)=0,"",knt_tab!AE22))</f>
        <v/>
      </c>
      <c r="K51" s="24" t="str">
        <f>IF(J51="","",GETPIVOTDATA("body",knt_tab!$AE$3,"zavodnik",J51))</f>
        <v/>
      </c>
      <c r="L51" s="19"/>
      <c r="M51" s="19" t="s">
        <v>84</v>
      </c>
      <c r="N51" s="19"/>
      <c r="O51" s="19"/>
      <c r="P51" s="19"/>
      <c r="Q51" s="22">
        <f t="shared" si="23"/>
        <v>14</v>
      </c>
      <c r="R51" s="23" t="str">
        <f>IF(ISERR(GETPIVOTDATA("body",knt_tab!$G$3,"zavodnik",knt_tab!G18)),"",IF(GETPIVOTDATA("body",knt_tab!$G$3,"zavodnik",knt_tab!G18)=0,"",knt_tab!G18))</f>
        <v>Caletka Petr</v>
      </c>
      <c r="S51" s="24">
        <f>IF(R51="","",GETPIVOTDATA("body",knt_tab!$G$3,"zavodnik",R51))</f>
        <v>12</v>
      </c>
      <c r="T51" s="19"/>
      <c r="U51" s="22">
        <f t="shared" si="15"/>
        <v>29</v>
      </c>
      <c r="V51" s="23" t="str">
        <f>IF(ISERR(GETPIVOTDATA("body",knt_tab!$D$3,"zavodnik",knt_tab!D35)),"",IF(GETPIVOTDATA("body",knt_tab!$D$3,"zavodnik",knt_tab!D35)=0,"",knt_tab!D35))</f>
        <v>Šotola Kryštof</v>
      </c>
      <c r="W51" s="24">
        <f>IF(V51="","",GETPIVOTDATA("body",knt_tab!$D$3,"zavodnik",V51))</f>
        <v>6</v>
      </c>
    </row>
    <row r="52" spans="1:23" x14ac:dyDescent="0.2">
      <c r="A52" s="22">
        <f t="shared" si="25"/>
        <v>48</v>
      </c>
      <c r="B52" s="23" t="str">
        <f>IF(ISERR(GETPIVOTDATA("body",knt_tab!$A$3,"zavodnik",knt_tab!A53)),"",IF(GETPIVOTDATA("body",knt_tab!$A$3,"zavodnik",knt_tab!A53)=0,"",knt_tab!A53))</f>
        <v>Kolář Daniel</v>
      </c>
      <c r="C52" s="24">
        <f>IF(B52="","",GETPIVOTDATA("body",knt_tab!$A$3,"zavodnik",B52))</f>
        <v>26</v>
      </c>
      <c r="D52" s="19"/>
      <c r="E52" s="22">
        <f t="shared" si="1"/>
        <v>110</v>
      </c>
      <c r="F52" s="23" t="str">
        <f>IF(ISERR(GETPIVOTDATA("body",knt_tab!$A$3,"zavodnik",knt_tab!A114)),"",IF(GETPIVOTDATA("body",knt_tab!$A$3,"zavodnik",knt_tab!A114)=0,"",knt_tab!A114))</f>
        <v>Nováček Nicolas</v>
      </c>
      <c r="G52" s="24">
        <f>IF(F52="","",GETPIVOTDATA("body",knt_tab!$A$3,"zavodnik",F52))</f>
        <v>6</v>
      </c>
      <c r="H52" s="35"/>
      <c r="I52" s="22" t="str">
        <f t="shared" si="22"/>
        <v/>
      </c>
      <c r="J52" s="23" t="str">
        <f>IF(ISERR(GETPIVOTDATA("body",knt_tab!$AE$3,"zavodnik",knt_tab!AE23)),"",IF(GETPIVOTDATA("body",knt_tab!$AE$3,"zavodnik",knt_tab!AE23)=0,"",knt_tab!AE23))</f>
        <v/>
      </c>
      <c r="K52" s="24" t="str">
        <f>IF(J52="","",GETPIVOTDATA("body",knt_tab!$AE$3,"zavodnik",J52))</f>
        <v/>
      </c>
      <c r="L52" s="19"/>
      <c r="M52" s="21" t="s">
        <v>64</v>
      </c>
      <c r="N52" s="21" t="s">
        <v>66</v>
      </c>
      <c r="O52" s="21" t="s">
        <v>65</v>
      </c>
      <c r="P52" s="19"/>
      <c r="Q52" s="22">
        <f t="shared" si="23"/>
        <v>15</v>
      </c>
      <c r="R52" s="23" t="str">
        <f>IF(ISERR(GETPIVOTDATA("body",knt_tab!$G$3,"zavodnik",knt_tab!G19)),"",IF(GETPIVOTDATA("body",knt_tab!$G$3,"zavodnik",knt_tab!G19)=0,"",knt_tab!G19))</f>
        <v>Kuzník Tadeáš</v>
      </c>
      <c r="S52" s="24">
        <f>IF(R52="","",GETPIVOTDATA("body",knt_tab!$G$3,"zavodnik",R52))</f>
        <v>11</v>
      </c>
      <c r="T52" s="19"/>
      <c r="U52" s="22">
        <f t="shared" si="15"/>
        <v>29</v>
      </c>
      <c r="V52" s="23" t="str">
        <f>IF(ISERR(GETPIVOTDATA("body",knt_tab!$D$3,"zavodnik",knt_tab!D36)),"",IF(GETPIVOTDATA("body",knt_tab!$D$3,"zavodnik",knt_tab!D36)=0,"",knt_tab!D36))</f>
        <v>Nuhlíček Michal</v>
      </c>
      <c r="W52" s="24">
        <f>IF(V52="","",GETPIVOTDATA("body",knt_tab!$D$3,"zavodnik",V52))</f>
        <v>6</v>
      </c>
    </row>
    <row r="53" spans="1:23" x14ac:dyDescent="0.2">
      <c r="A53" s="22">
        <f t="shared" si="25"/>
        <v>50</v>
      </c>
      <c r="B53" s="23" t="str">
        <f>IF(ISERR(GETPIVOTDATA("body",knt_tab!$A$3,"zavodnik",knt_tab!A54)),"",IF(GETPIVOTDATA("body",knt_tab!$A$3,"zavodnik",knt_tab!A54)=0,"",knt_tab!A54))</f>
        <v>Kunc Matěj</v>
      </c>
      <c r="C53" s="24">
        <f>IF(B53="","",GETPIVOTDATA("body",knt_tab!$A$3,"zavodnik",B53))</f>
        <v>24</v>
      </c>
      <c r="D53" s="19"/>
      <c r="E53" s="22">
        <f t="shared" si="1"/>
        <v>110</v>
      </c>
      <c r="F53" s="23" t="str">
        <f>IF(ISERR(GETPIVOTDATA("body",knt_tab!$A$3,"zavodnik",knt_tab!A115)),"",IF(GETPIVOTDATA("body",knt_tab!$A$3,"zavodnik",knt_tab!A115)=0,"",knt_tab!A115))</f>
        <v>Kolář Zbyněk</v>
      </c>
      <c r="G53" s="24">
        <f>IF(F53="","",GETPIVOTDATA("body",knt_tab!$A$3,"zavodnik",F53))</f>
        <v>6</v>
      </c>
      <c r="H53" s="35"/>
      <c r="I53" s="22" t="str">
        <f t="shared" si="22"/>
        <v/>
      </c>
      <c r="J53" s="23" t="str">
        <f>IF(ISERR(GETPIVOTDATA("body",knt_tab!$AE$3,"zavodnik",knt_tab!AE24)),"",IF(GETPIVOTDATA("body",knt_tab!$AE$3,"zavodnik",knt_tab!AE24)=0,"",knt_tab!AE24))</f>
        <v/>
      </c>
      <c r="K53" s="24" t="str">
        <f>IF(J53="","",GETPIVOTDATA("body",knt_tab!$AE$3,"zavodnik",J53))</f>
        <v/>
      </c>
      <c r="L53" s="19"/>
      <c r="M53" s="22">
        <v>1</v>
      </c>
      <c r="N53" s="23" t="str">
        <f>IF(ISERR(GETPIVOTDATA("body",knt_tab!$P$3,"zavodnik",knt_tab!P5)),"",IF(GETPIVOTDATA("body",knt_tab!$P$3,"zavodnik",knt_tab!P5)=0,"",knt_tab!P5))</f>
        <v>Václavková Tereza</v>
      </c>
      <c r="O53" s="24">
        <f>IF(N53="","",GETPIVOTDATA("body",knt_tab!$P$3,"zavodnik",N53))</f>
        <v>74</v>
      </c>
      <c r="P53" s="19"/>
      <c r="Q53" s="22">
        <f t="shared" si="23"/>
        <v>16</v>
      </c>
      <c r="R53" s="23" t="str">
        <f>IF(ISERR(GETPIVOTDATA("body",knt_tab!$G$3,"zavodnik",knt_tab!G20)),"",IF(GETPIVOTDATA("body",knt_tab!$G$3,"zavodnik",knt_tab!G20)=0,"",knt_tab!G20))</f>
        <v>Kuzník Matyáš</v>
      </c>
      <c r="S53" s="24">
        <f>IF(R53="","",GETPIVOTDATA("body",knt_tab!$G$3,"zavodnik",R53))</f>
        <v>10</v>
      </c>
      <c r="T53" s="19"/>
      <c r="U53" s="22">
        <f t="shared" si="15"/>
        <v>29</v>
      </c>
      <c r="V53" s="23" t="str">
        <f>IF(ISERR(GETPIVOTDATA("body",knt_tab!$D$3,"zavodnik",knt_tab!D37)),"",IF(GETPIVOTDATA("body",knt_tab!$D$3,"zavodnik",knt_tab!D37)=0,"",knt_tab!D37))</f>
        <v>Papavasilevský Marek</v>
      </c>
      <c r="W53" s="24">
        <f>IF(V53="","",GETPIVOTDATA("body",knt_tab!$D$3,"zavodnik",V53))</f>
        <v>6</v>
      </c>
    </row>
    <row r="54" spans="1:23" x14ac:dyDescent="0.2">
      <c r="A54" s="22">
        <f t="shared" si="25"/>
        <v>50</v>
      </c>
      <c r="B54" s="23" t="str">
        <f>IF(ISERR(GETPIVOTDATA("body",knt_tab!$A$3,"zavodnik",knt_tab!A55)),"",IF(GETPIVOTDATA("body",knt_tab!$A$3,"zavodnik",knt_tab!A55)=0,"",knt_tab!A55))</f>
        <v>Mikenda Ondřej</v>
      </c>
      <c r="C54" s="24">
        <f>IF(B54="","",GETPIVOTDATA("body",knt_tab!$A$3,"zavodnik",B54))</f>
        <v>24</v>
      </c>
      <c r="D54" s="19"/>
      <c r="E54" s="22">
        <f t="shared" si="1"/>
        <v>110</v>
      </c>
      <c r="F54" s="23" t="str">
        <f>IF(ISERR(GETPIVOTDATA("body",knt_tab!$A$3,"zavodnik",knt_tab!A116)),"",IF(GETPIVOTDATA("body",knt_tab!$A$3,"zavodnik",knt_tab!A116)=0,"",knt_tab!A116))</f>
        <v>Vojkovský Dalibor</v>
      </c>
      <c r="G54" s="24">
        <f>IF(F54="","",GETPIVOTDATA("body",knt_tab!$A$3,"zavodnik",F54))</f>
        <v>6</v>
      </c>
      <c r="H54" s="35"/>
      <c r="I54" s="22" t="str">
        <f t="shared" si="22"/>
        <v/>
      </c>
      <c r="J54" s="23" t="str">
        <f>IF(ISERR(GETPIVOTDATA("body",knt_tab!$AE$3,"zavodnik",knt_tab!AE25)),"",IF(GETPIVOTDATA("body",knt_tab!$AE$3,"zavodnik",knt_tab!AE25)=0,"",knt_tab!AE25))</f>
        <v/>
      </c>
      <c r="K54" s="24" t="str">
        <f>IF(J54="","",GETPIVOTDATA("body",knt_tab!$AE$3,"zavodnik",J54))</f>
        <v/>
      </c>
      <c r="L54" s="19"/>
      <c r="M54" s="22">
        <f>IF(N54="","",IF(O54=O53,M53,ROW(M54)-ROW($M$52)))</f>
        <v>2</v>
      </c>
      <c r="N54" s="23" t="str">
        <f>IF(ISERR(GETPIVOTDATA("body",knt_tab!$P$3,"zavodnik",knt_tab!P6)),"",IF(GETPIVOTDATA("body",knt_tab!$P$3,"zavodnik",knt_tab!P6)=0,"",knt_tab!P6))</f>
        <v>Kokešová Alexandra</v>
      </c>
      <c r="O54" s="24">
        <f>IF(N54="","",GETPIVOTDATA("body",knt_tab!$P$3,"zavodnik",N54))</f>
        <v>51</v>
      </c>
      <c r="P54" s="19"/>
      <c r="Q54" s="22">
        <f t="shared" si="23"/>
        <v>16</v>
      </c>
      <c r="R54" s="23" t="str">
        <f>IF(ISERR(GETPIVOTDATA("body",knt_tab!$G$3,"zavodnik",knt_tab!G21)),"",IF(GETPIVOTDATA("body",knt_tab!$G$3,"zavodnik",knt_tab!G21)=0,"",knt_tab!G21))</f>
        <v>Vavřina Viktor</v>
      </c>
      <c r="S54" s="24">
        <f>IF(R54="","",GETPIVOTDATA("body",knt_tab!$G$3,"zavodnik",R54))</f>
        <v>10</v>
      </c>
      <c r="T54" s="19"/>
      <c r="U54" s="22">
        <f t="shared" si="15"/>
        <v>29</v>
      </c>
      <c r="V54" s="23" t="str">
        <f>IF(ISERR(GETPIVOTDATA("body",knt_tab!$D$3,"zavodnik",knt_tab!D38)),"",IF(GETPIVOTDATA("body",knt_tab!$D$3,"zavodnik",knt_tab!D38)=0,"",knt_tab!D38))</f>
        <v>Kolář Zbyněk</v>
      </c>
      <c r="W54" s="24">
        <f>IF(V54="","",GETPIVOTDATA("body",knt_tab!$D$3,"zavodnik",V54))</f>
        <v>6</v>
      </c>
    </row>
    <row r="55" spans="1:23" x14ac:dyDescent="0.2">
      <c r="A55" s="22">
        <f t="shared" si="25"/>
        <v>50</v>
      </c>
      <c r="B55" s="23" t="str">
        <f>IF(ISERR(GETPIVOTDATA("body",knt_tab!$A$3,"zavodnik",knt_tab!A56)),"",IF(GETPIVOTDATA("body",knt_tab!$A$3,"zavodnik",knt_tab!A56)=0,"",knt_tab!A56))</f>
        <v>Neuwirt Petr</v>
      </c>
      <c r="C55" s="24">
        <f>IF(B55="","",GETPIVOTDATA("body",knt_tab!$A$3,"zavodnik",B55))</f>
        <v>24</v>
      </c>
      <c r="D55" s="19"/>
      <c r="E55" s="22">
        <f t="shared" si="1"/>
        <v>110</v>
      </c>
      <c r="F55" s="23" t="str">
        <f>IF(ISERR(GETPIVOTDATA("body",knt_tab!$A$3,"zavodnik",knt_tab!A117)),"",IF(GETPIVOTDATA("body",knt_tab!$A$3,"zavodnik",knt_tab!A117)=0,"",knt_tab!A117))</f>
        <v>Mecko Josef</v>
      </c>
      <c r="G55" s="24">
        <f>IF(F55="","",GETPIVOTDATA("body",knt_tab!$A$3,"zavodnik",F55))</f>
        <v>6</v>
      </c>
      <c r="H55" s="35"/>
      <c r="I55" s="22" t="str">
        <f t="shared" si="22"/>
        <v/>
      </c>
      <c r="J55" s="23" t="str">
        <f>IF(ISERR(GETPIVOTDATA("body",knt_tab!$AE$3,"zavodnik",knt_tab!AE26)),"",IF(GETPIVOTDATA("body",knt_tab!$AE$3,"zavodnik",knt_tab!AE26)=0,"",knt_tab!AE26))</f>
        <v/>
      </c>
      <c r="K55" s="24" t="str">
        <f>IF(J55="","",GETPIVOTDATA("body",knt_tab!$AE$3,"zavodnik",J55))</f>
        <v/>
      </c>
      <c r="L55" s="19"/>
      <c r="M55" s="22">
        <f>IF(N55="","",IF(O55=O54,M54,ROW(M55)-ROW($M$52)))</f>
        <v>3</v>
      </c>
      <c r="N55" s="23" t="str">
        <f>IF(ISERR(GETPIVOTDATA("body",knt_tab!$P$3,"zavodnik",knt_tab!P7)),"",IF(GETPIVOTDATA("body",knt_tab!$P$3,"zavodnik",knt_tab!P7)=0,"",knt_tab!P7))</f>
        <v>Čerchlová Markéta</v>
      </c>
      <c r="O55" s="24">
        <f>IF(N55="","",GETPIVOTDATA("body",knt_tab!$P$3,"zavodnik",N55))</f>
        <v>42</v>
      </c>
      <c r="P55" s="19"/>
      <c r="Q55" s="22">
        <f t="shared" si="23"/>
        <v>18</v>
      </c>
      <c r="R55" s="23" t="str">
        <f>IF(ISERR(GETPIVOTDATA("body",knt_tab!$G$3,"zavodnik",knt_tab!G22)),"",IF(GETPIVOTDATA("body",knt_tab!$G$3,"zavodnik",knt_tab!G22)=0,"",knt_tab!G22))</f>
        <v>Konvičný Dominik</v>
      </c>
      <c r="S55" s="24">
        <f>IF(R55="","",GETPIVOTDATA("body",knt_tab!$G$3,"zavodnik",R55))</f>
        <v>9</v>
      </c>
      <c r="T55" s="19"/>
      <c r="U55" s="22">
        <f t="shared" si="15"/>
        <v>35</v>
      </c>
      <c r="V55" s="23" t="str">
        <f>IF(ISERR(GETPIVOTDATA("body",knt_tab!$D$3,"zavodnik",knt_tab!D39)),"",IF(GETPIVOTDATA("body",knt_tab!$D$3,"zavodnik",knt_tab!D39)=0,"",knt_tab!D39))</f>
        <v>Skácel Antonín</v>
      </c>
      <c r="W55" s="24">
        <f>IF(V55="","",GETPIVOTDATA("body",knt_tab!$D$3,"zavodnik",V55))</f>
        <v>4</v>
      </c>
    </row>
    <row r="56" spans="1:23" x14ac:dyDescent="0.2">
      <c r="A56" s="22">
        <f t="shared" si="25"/>
        <v>53</v>
      </c>
      <c r="B56" s="23" t="str">
        <f>IF(ISERR(GETPIVOTDATA("body",knt_tab!$A$3,"zavodnik",knt_tab!A57)),"",IF(GETPIVOTDATA("body",knt_tab!$A$3,"zavodnik",knt_tab!A57)=0,"",knt_tab!A57))</f>
        <v>Vavřínová Pavla</v>
      </c>
      <c r="C56" s="24">
        <f>IF(B56="","",GETPIVOTDATA("body",knt_tab!$A$3,"zavodnik",B56))</f>
        <v>23</v>
      </c>
      <c r="D56" s="19"/>
      <c r="E56" s="22">
        <f t="shared" si="1"/>
        <v>110</v>
      </c>
      <c r="F56" s="23" t="str">
        <f>IF(ISERR(GETPIVOTDATA("body",knt_tab!$A$3,"zavodnik",knt_tab!A118)),"",IF(GETPIVOTDATA("body",knt_tab!$A$3,"zavodnik",knt_tab!A118)=0,"",knt_tab!A118))</f>
        <v>Papavasilevský Marek</v>
      </c>
      <c r="G56" s="24">
        <f>IF(F56="","",GETPIVOTDATA("body",knt_tab!$A$3,"zavodnik",F56))</f>
        <v>6</v>
      </c>
      <c r="H56" s="35"/>
      <c r="I56" s="22" t="str">
        <f t="shared" si="22"/>
        <v/>
      </c>
      <c r="J56" s="23" t="str">
        <f>IF(ISERR(GETPIVOTDATA("body",knt_tab!$AE$3,"zavodnik",knt_tab!AE27)),"",IF(GETPIVOTDATA("body",knt_tab!$AE$3,"zavodnik",knt_tab!AE27)=0,"",knt_tab!AE27))</f>
        <v/>
      </c>
      <c r="K56" s="24" t="str">
        <f>IF(J56="","",GETPIVOTDATA("body",knt_tab!$AE$3,"zavodnik",J56))</f>
        <v/>
      </c>
      <c r="L56" s="19"/>
      <c r="M56" s="22">
        <f>IF(N56="","",IF(O56=O55,M55,ROW(M56)-ROW($M$52)))</f>
        <v>4</v>
      </c>
      <c r="N56" s="23" t="str">
        <f>IF(ISERR(GETPIVOTDATA("body",knt_tab!$P$3,"zavodnik",knt_tab!P8)),"",IF(GETPIVOTDATA("body",knt_tab!$P$3,"zavodnik",knt_tab!P8)=0,"",knt_tab!P8))</f>
        <v>Benáčková Denisa</v>
      </c>
      <c r="O56" s="24">
        <f>IF(N56="","",GETPIVOTDATA("body",knt_tab!$P$3,"zavodnik",N56))</f>
        <v>8</v>
      </c>
      <c r="P56" s="19"/>
      <c r="Q56" s="22">
        <f t="shared" si="23"/>
        <v>18</v>
      </c>
      <c r="R56" s="23" t="str">
        <f>IF(ISERR(GETPIVOTDATA("body",knt_tab!$G$3,"zavodnik",knt_tab!G23)),"",IF(GETPIVOTDATA("body",knt_tab!$G$3,"zavodnik",knt_tab!G23)=0,"",knt_tab!G23))</f>
        <v>Válek Matěj</v>
      </c>
      <c r="S56" s="24">
        <f>IF(R56="","",GETPIVOTDATA("body",knt_tab!$G$3,"zavodnik",R56))</f>
        <v>9</v>
      </c>
      <c r="T56" s="19"/>
      <c r="U56" s="22">
        <f t="shared" si="15"/>
        <v>35</v>
      </c>
      <c r="V56" s="23" t="str">
        <f>IF(ISERR(GETPIVOTDATA("body",knt_tab!$D$3,"zavodnik",knt_tab!D40)),"",IF(GETPIVOTDATA("body",knt_tab!$D$3,"zavodnik",knt_tab!D40)=0,"",knt_tab!D40))</f>
        <v>Kolář Václav</v>
      </c>
      <c r="W56" s="24">
        <f>IF(V56="","",GETPIVOTDATA("body",knt_tab!$D$3,"zavodnik",V56))</f>
        <v>4</v>
      </c>
    </row>
    <row r="57" spans="1:23" x14ac:dyDescent="0.2">
      <c r="A57" s="22">
        <f t="shared" si="25"/>
        <v>53</v>
      </c>
      <c r="B57" s="23" t="str">
        <f>IF(ISERR(GETPIVOTDATA("body",knt_tab!$A$3,"zavodnik",knt_tab!A58)),"",IF(GETPIVOTDATA("body",knt_tab!$A$3,"zavodnik",knt_tab!A58)=0,"",knt_tab!A58))</f>
        <v>Vlk František</v>
      </c>
      <c r="C57" s="24">
        <f>IF(B57="","",GETPIVOTDATA("body",knt_tab!$A$3,"zavodnik",B57))</f>
        <v>23</v>
      </c>
      <c r="D57" s="19"/>
      <c r="E57" s="22">
        <f t="shared" ref="E57:E62" si="26">IF(F57="","",IF(G57=G56,E56,ROW(E57)-ROW($E$3)+61))</f>
        <v>110</v>
      </c>
      <c r="F57" s="23" t="str">
        <f>IF(ISERR(GETPIVOTDATA("body",knt_tab!$A$3,"zavodnik",knt_tab!A119)),"",IF(GETPIVOTDATA("body",knt_tab!$A$3,"zavodnik",knt_tab!A119)=0,"",knt_tab!A119))</f>
        <v>Hisem Matěj</v>
      </c>
      <c r="G57" s="24">
        <f>IF(F57="","",GETPIVOTDATA("body",knt_tab!$A$3,"zavodnik",F57))</f>
        <v>6</v>
      </c>
      <c r="H57" s="19"/>
      <c r="I57" s="22" t="str">
        <f t="shared" si="22"/>
        <v/>
      </c>
      <c r="J57" s="23" t="str">
        <f>IF(ISERR(GETPIVOTDATA("body",knt_tab!$AE$3,"zavodnik",knt_tab!AE28)),"",IF(GETPIVOTDATA("body",knt_tab!$AE$3,"zavodnik",knt_tab!AE28)=0,"",knt_tab!AE28))</f>
        <v/>
      </c>
      <c r="K57" s="24" t="str">
        <f>IF(J57="","",GETPIVOTDATA("body",knt_tab!$AE$3,"zavodnik",J57))</f>
        <v/>
      </c>
      <c r="L57" s="19"/>
      <c r="M57" s="22">
        <f t="shared" ref="M57:M63" si="27">IF(N57="","",IF(O57=O56,M56,ROW(M57)-ROW($M$52)))</f>
        <v>5</v>
      </c>
      <c r="N57" s="23" t="str">
        <f>IF(ISERR(GETPIVOTDATA("body",knt_tab!$P$3,"zavodnik",knt_tab!P9)),"",IF(GETPIVOTDATA("body",knt_tab!$P$3,"zavodnik",knt_tab!P9)=0,"",knt_tab!P9))</f>
        <v>Neumannová Karolína</v>
      </c>
      <c r="O57" s="24">
        <f>IF(N57="","",GETPIVOTDATA("body",knt_tab!$P$3,"zavodnik",N57))</f>
        <v>6</v>
      </c>
      <c r="P57" s="19"/>
      <c r="Q57" s="22">
        <f t="shared" si="23"/>
        <v>18</v>
      </c>
      <c r="R57" s="23" t="str">
        <f>IF(ISERR(GETPIVOTDATA("body",knt_tab!$G$3,"zavodnik",knt_tab!G24)),"",IF(GETPIVOTDATA("body",knt_tab!$G$3,"zavodnik",knt_tab!G24)=0,"",knt_tab!G24))</f>
        <v>Rapčanová Alice</v>
      </c>
      <c r="S57" s="24">
        <f>IF(R57="","",GETPIVOTDATA("body",knt_tab!$G$3,"zavodnik",R57))</f>
        <v>9</v>
      </c>
      <c r="T57" s="19"/>
      <c r="U57" s="22">
        <f t="shared" si="15"/>
        <v>37</v>
      </c>
      <c r="V57" s="23" t="str">
        <f>IF(ISERR(GETPIVOTDATA("body",knt_tab!$D$3,"zavodnik",knt_tab!D41)),"",IF(GETPIVOTDATA("body",knt_tab!$D$3,"zavodnik",knt_tab!D41)=0,"",knt_tab!D41))</f>
        <v>Horák Richard</v>
      </c>
      <c r="W57" s="24">
        <f>IF(V57="","",GETPIVOTDATA("body",knt_tab!$D$3,"zavodnik",V57))</f>
        <v>3</v>
      </c>
    </row>
    <row r="58" spans="1:23" x14ac:dyDescent="0.2">
      <c r="A58" s="22">
        <f t="shared" si="25"/>
        <v>55</v>
      </c>
      <c r="B58" s="23" t="str">
        <f>IF(ISERR(GETPIVOTDATA("body",knt_tab!$A$3,"zavodnik",knt_tab!A59)),"",IF(GETPIVOTDATA("body",knt_tab!$A$3,"zavodnik",knt_tab!A59)=0,"",knt_tab!A59))</f>
        <v>Stark Vojtěch</v>
      </c>
      <c r="C58" s="24">
        <f>IF(B58="","",GETPIVOTDATA("body",knt_tab!$A$3,"zavodnik",B58))</f>
        <v>22</v>
      </c>
      <c r="D58" s="19"/>
      <c r="E58" s="22">
        <f t="shared" si="26"/>
        <v>110</v>
      </c>
      <c r="F58" s="23" t="str">
        <f>IF(ISERR(GETPIVOTDATA("body",knt_tab!$A$3,"zavodnik",knt_tab!A120)),"",IF(GETPIVOTDATA("body",knt_tab!$A$3,"zavodnik",knt_tab!A120)=0,"",knt_tab!A120))</f>
        <v>Neumannová Karolína</v>
      </c>
      <c r="G58" s="24">
        <f>IF(F58="","",GETPIVOTDATA("body",knt_tab!$A$3,"zavodnik",F58))</f>
        <v>6</v>
      </c>
      <c r="H58" s="19"/>
      <c r="L58" s="19"/>
      <c r="M58" s="22">
        <f t="shared" si="27"/>
        <v>6</v>
      </c>
      <c r="N58" s="23" t="str">
        <f>IF(ISERR(GETPIVOTDATA("body",knt_tab!$P$3,"zavodnik",knt_tab!P10)),"",IF(GETPIVOTDATA("body",knt_tab!$P$3,"zavodnik",knt_tab!P10)=0,"",knt_tab!P10))</f>
        <v>Otáhalová Magdalena</v>
      </c>
      <c r="O58" s="24">
        <f>IF(N58="","",GETPIVOTDATA("body",knt_tab!$P$3,"zavodnik",N58))</f>
        <v>5</v>
      </c>
      <c r="P58" s="19"/>
      <c r="Q58" s="22">
        <f t="shared" si="23"/>
        <v>18</v>
      </c>
      <c r="R58" s="23" t="str">
        <f>IF(ISERR(GETPIVOTDATA("body",knt_tab!$G$3,"zavodnik",knt_tab!G25)),"",IF(GETPIVOTDATA("body",knt_tab!$G$3,"zavodnik",knt_tab!G25)=0,"",knt_tab!G25))</f>
        <v>Novotný Kryštof</v>
      </c>
      <c r="S58" s="24">
        <f>IF(R58="","",GETPIVOTDATA("body",knt_tab!$G$3,"zavodnik",R58))</f>
        <v>9</v>
      </c>
      <c r="T58" s="19"/>
      <c r="U58" s="22">
        <f t="shared" si="15"/>
        <v>37</v>
      </c>
      <c r="V58" s="23" t="str">
        <f>IF(ISERR(GETPIVOTDATA("body",knt_tab!$D$3,"zavodnik",knt_tab!D42)),"",IF(GETPIVOTDATA("body",knt_tab!$D$3,"zavodnik",knt_tab!D42)=0,"",knt_tab!D42))</f>
        <v>Štverka Matyáš</v>
      </c>
      <c r="W58" s="24">
        <f>IF(V58="","",GETPIVOTDATA("body",knt_tab!$D$3,"zavodnik",V58))</f>
        <v>3</v>
      </c>
    </row>
    <row r="59" spans="1:23" x14ac:dyDescent="0.2">
      <c r="A59" s="22">
        <f t="shared" si="25"/>
        <v>55</v>
      </c>
      <c r="B59" s="23" t="str">
        <f>IF(ISERR(GETPIVOTDATA("body",knt_tab!$A$3,"zavodnik",knt_tab!A60)),"",IF(GETPIVOTDATA("body",knt_tab!$A$3,"zavodnik",knt_tab!A60)=0,"",knt_tab!A60))</f>
        <v>Kuluris Manolis</v>
      </c>
      <c r="C59" s="24">
        <f>IF(B59="","",GETPIVOTDATA("body",knt_tab!$A$3,"zavodnik",B59))</f>
        <v>22</v>
      </c>
      <c r="D59" s="19"/>
      <c r="E59" s="22">
        <f t="shared" si="26"/>
        <v>110</v>
      </c>
      <c r="F59" s="23" t="str">
        <f>IF(ISERR(GETPIVOTDATA("body",knt_tab!$A$3,"zavodnik",knt_tab!A121)),"",IF(GETPIVOTDATA("body",knt_tab!$A$3,"zavodnik",knt_tab!A121)=0,"",knt_tab!A121))</f>
        <v>Janík Tadeáš</v>
      </c>
      <c r="G59" s="24">
        <f>IF(F59="","",GETPIVOTDATA("body",knt_tab!$A$3,"zavodnik",F59))</f>
        <v>6</v>
      </c>
      <c r="H59" s="19"/>
      <c r="I59" s="19" t="s">
        <v>67</v>
      </c>
      <c r="J59" s="19"/>
      <c r="K59" s="19"/>
      <c r="L59" s="19"/>
      <c r="M59" s="22" t="str">
        <f t="shared" si="27"/>
        <v/>
      </c>
      <c r="N59" s="23" t="str">
        <f>IF(ISERR(GETPIVOTDATA("body",knt_tab!$P$3,"zavodnik",knt_tab!P11)),"",IF(GETPIVOTDATA("body",knt_tab!$P$3,"zavodnik",knt_tab!P11)=0,"",knt_tab!P11))</f>
        <v/>
      </c>
      <c r="O59" s="24" t="str">
        <f>IF(N59="","",GETPIVOTDATA("body",knt_tab!$P$3,"zavodnik",N59))</f>
        <v/>
      </c>
      <c r="P59" s="19"/>
      <c r="Q59" s="22">
        <f t="shared" si="23"/>
        <v>18</v>
      </c>
      <c r="R59" s="23" t="str">
        <f>IF(ISERR(GETPIVOTDATA("body",knt_tab!$G$3,"zavodnik",knt_tab!G26)),"",IF(GETPIVOTDATA("body",knt_tab!$G$3,"zavodnik",knt_tab!G26)=0,"",knt_tab!G26))</f>
        <v>Závodný Matyáš</v>
      </c>
      <c r="S59" s="24">
        <f>IF(R59="","",GETPIVOTDATA("body",knt_tab!$G$3,"zavodnik",R59))</f>
        <v>9</v>
      </c>
      <c r="T59" s="19"/>
      <c r="U59" s="22">
        <f t="shared" si="15"/>
        <v>37</v>
      </c>
      <c r="V59" s="23" t="str">
        <f>IF(ISERR(GETPIVOTDATA("body",knt_tab!$D$3,"zavodnik",knt_tab!D43)),"",IF(GETPIVOTDATA("body",knt_tab!$D$3,"zavodnik",knt_tab!D43)=0,"",knt_tab!D43))</f>
        <v>Šimkovič Ondřej</v>
      </c>
      <c r="W59" s="24">
        <f>IF(V59="","",GETPIVOTDATA("body",knt_tab!$D$3,"zavodnik",V59))</f>
        <v>3</v>
      </c>
    </row>
    <row r="60" spans="1:23" x14ac:dyDescent="0.2">
      <c r="A60" s="22">
        <f t="shared" si="25"/>
        <v>57</v>
      </c>
      <c r="B60" s="23" t="str">
        <f>IF(ISERR(GETPIVOTDATA("body",knt_tab!$A$3,"zavodnik",knt_tab!A61)),"",IF(GETPIVOTDATA("body",knt_tab!$A$3,"zavodnik",knt_tab!A61)=0,"",knt_tab!A61))</f>
        <v>Anděl Tomáš</v>
      </c>
      <c r="C60" s="24">
        <f>IF(B60="","",GETPIVOTDATA("body",knt_tab!$A$3,"zavodnik",B60))</f>
        <v>21</v>
      </c>
      <c r="D60" s="19"/>
      <c r="E60" s="22">
        <f t="shared" si="26"/>
        <v>110</v>
      </c>
      <c r="F60" s="23" t="str">
        <f>IF(ISERR(GETPIVOTDATA("body",knt_tab!$A$3,"zavodnik",knt_tab!A122)),"",IF(GETPIVOTDATA("body",knt_tab!$A$3,"zavodnik",knt_tab!A122)=0,"",knt_tab!A122))</f>
        <v>Nuhlíček Michal</v>
      </c>
      <c r="G60" s="24">
        <f>IF(F60="","",GETPIVOTDATA("body",knt_tab!$A$3,"zavodnik",F60))</f>
        <v>6</v>
      </c>
      <c r="H60" s="19"/>
      <c r="I60" s="21" t="s">
        <v>64</v>
      </c>
      <c r="J60" s="21" t="s">
        <v>66</v>
      </c>
      <c r="K60" s="21" t="s">
        <v>65</v>
      </c>
      <c r="L60" s="19"/>
      <c r="M60" s="22" t="str">
        <f t="shared" si="27"/>
        <v/>
      </c>
      <c r="N60" s="23" t="str">
        <f>IF(ISERR(GETPIVOTDATA("body",knt_tab!$P$3,"zavodnik",knt_tab!P12)),"",IF(GETPIVOTDATA("body",knt_tab!$P$3,"zavodnik",knt_tab!P12)=0,"",knt_tab!P12))</f>
        <v/>
      </c>
      <c r="O60" s="24" t="str">
        <f>IF(N60="","",GETPIVOTDATA("body",knt_tab!$P$3,"zavodnik",N60))</f>
        <v/>
      </c>
      <c r="P60" s="19"/>
      <c r="Q60" s="22">
        <f t="shared" si="23"/>
        <v>23</v>
      </c>
      <c r="R60" s="23" t="str">
        <f>IF(ISERR(GETPIVOTDATA("body",knt_tab!$G$3,"zavodnik",knt_tab!G27)),"",IF(GETPIVOTDATA("body",knt_tab!$G$3,"zavodnik",knt_tab!G27)=0,"",knt_tab!G27))</f>
        <v>Novák Adam</v>
      </c>
      <c r="S60" s="24">
        <f>IF(R60="","",GETPIVOTDATA("body",knt_tab!$G$3,"zavodnik",R60))</f>
        <v>8</v>
      </c>
      <c r="T60" s="19"/>
      <c r="U60" s="22">
        <f t="shared" si="15"/>
        <v>37</v>
      </c>
      <c r="V60" s="23" t="str">
        <f>IF(ISERR(GETPIVOTDATA("body",knt_tab!$D$3,"zavodnik",knt_tab!D44)),"",IF(GETPIVOTDATA("body",knt_tab!$D$3,"zavodnik",knt_tab!D44)=0,"",knt_tab!D44))</f>
        <v>Slováková Tereza</v>
      </c>
      <c r="W60" s="24">
        <f>IF(V60="","",GETPIVOTDATA("body",knt_tab!$D$3,"zavodnik",V60))</f>
        <v>3</v>
      </c>
    </row>
    <row r="61" spans="1:23" x14ac:dyDescent="0.2">
      <c r="A61" s="22">
        <f t="shared" si="25"/>
        <v>57</v>
      </c>
      <c r="B61" s="23" t="str">
        <f>IF(ISERR(GETPIVOTDATA("body",knt_tab!$A$3,"zavodnik",knt_tab!A62)),"",IF(GETPIVOTDATA("body",knt_tab!$A$3,"zavodnik",knt_tab!A62)=0,"",knt_tab!A62))</f>
        <v>Přichystal Leon</v>
      </c>
      <c r="C61" s="24">
        <f>IF(B61="","",GETPIVOTDATA("body",knt_tab!$A$3,"zavodnik",B61))</f>
        <v>21</v>
      </c>
      <c r="D61" s="19"/>
      <c r="E61" s="22">
        <f t="shared" si="26"/>
        <v>110</v>
      </c>
      <c r="F61" s="23" t="str">
        <f>IF(ISERR(GETPIVOTDATA("body",knt_tab!$A$3,"zavodnik",knt_tab!A123)),"",IF(GETPIVOTDATA("body",knt_tab!$A$3,"zavodnik",knt_tab!A123)=0,"",knt_tab!A123))</f>
        <v>Hegner Leoš</v>
      </c>
      <c r="G61" s="24">
        <f>IF(F61="","",GETPIVOTDATA("body",knt_tab!$A$3,"zavodnik",F61))</f>
        <v>6</v>
      </c>
      <c r="H61" s="35"/>
      <c r="I61" s="22">
        <v>1</v>
      </c>
      <c r="J61" s="23" t="str">
        <f>IF(ISERR(GETPIVOTDATA("body",knt_tab!$AB$3,"zavodnik",knt_tab!AB5)),"",IF(GETPIVOTDATA("body",knt_tab!$AB$3,"zavodnik",knt_tab!AB5)=0,"",knt_tab!AB5))</f>
        <v>Polášková Kristýna</v>
      </c>
      <c r="K61" s="24">
        <f>IF(J61="","",GETPIVOTDATA("body",knt_tab!$AB$3,"zavodnik",J61))</f>
        <v>36</v>
      </c>
      <c r="L61" s="19"/>
      <c r="M61" s="22" t="str">
        <f t="shared" si="27"/>
        <v/>
      </c>
      <c r="N61" s="23" t="str">
        <f>IF(ISERR(GETPIVOTDATA("body",knt_tab!$P$3,"zavodnik",knt_tab!P13)),"",IF(GETPIVOTDATA("body",knt_tab!$P$3,"zavodnik",knt_tab!P13)=0,"",knt_tab!P13))</f>
        <v/>
      </c>
      <c r="O61" s="24" t="str">
        <f>IF(N61="","",GETPIVOTDATA("body",knt_tab!$P$3,"zavodnik",N61))</f>
        <v/>
      </c>
      <c r="P61" s="19"/>
      <c r="Q61" s="22">
        <f t="shared" si="23"/>
        <v>24</v>
      </c>
      <c r="R61" s="23" t="str">
        <f>IF(ISERR(GETPIVOTDATA("body",knt_tab!$G$3,"zavodnik",knt_tab!G28)),"",IF(GETPIVOTDATA("body",knt_tab!$G$3,"zavodnik",knt_tab!G28)=0,"",knt_tab!G28))</f>
        <v>Tomek David</v>
      </c>
      <c r="S61" s="24">
        <f>IF(R61="","",GETPIVOTDATA("body",knt_tab!$G$3,"zavodnik",R61))</f>
        <v>7</v>
      </c>
      <c r="T61" s="19"/>
      <c r="U61" s="22">
        <f t="shared" si="15"/>
        <v>41</v>
      </c>
      <c r="V61" s="23" t="str">
        <f>IF(ISERR(GETPIVOTDATA("body",knt_tab!$D$3,"zavodnik",knt_tab!D45)),"",IF(GETPIVOTDATA("body",knt_tab!$D$3,"zavodnik",knt_tab!D45)=0,"",knt_tab!D45))</f>
        <v>Pröschl Jakub</v>
      </c>
      <c r="W61" s="24">
        <f>IF(V61="","",GETPIVOTDATA("body",knt_tab!$D$3,"zavodnik",V61))</f>
        <v>2</v>
      </c>
    </row>
    <row r="62" spans="1:23" x14ac:dyDescent="0.2">
      <c r="A62" s="22">
        <f t="shared" si="25"/>
        <v>57</v>
      </c>
      <c r="B62" s="23" t="str">
        <f>IF(ISERR(GETPIVOTDATA("body",knt_tab!$A$3,"zavodnik",knt_tab!A63)),"",IF(GETPIVOTDATA("body",knt_tab!$A$3,"zavodnik",knt_tab!A63)=0,"",knt_tab!A63))</f>
        <v>Kresta Matěj</v>
      </c>
      <c r="C62" s="24">
        <f>IF(B62="","",GETPIVOTDATA("body",knt_tab!$A$3,"zavodnik",B62))</f>
        <v>21</v>
      </c>
      <c r="D62" s="19"/>
      <c r="E62" s="22">
        <f t="shared" si="26"/>
        <v>110</v>
      </c>
      <c r="F62" s="23" t="str">
        <f>IF(ISERR(GETPIVOTDATA("body",knt_tab!$A$3,"zavodnik",knt_tab!A124)),"",IF(GETPIVOTDATA("body",knt_tab!$A$3,"zavodnik",knt_tab!A124)=0,"",knt_tab!A124))</f>
        <v>Přidal Ladislav</v>
      </c>
      <c r="G62" s="24">
        <f>IF(F62="","",GETPIVOTDATA("body",knt_tab!$A$3,"zavodnik",F62))</f>
        <v>6</v>
      </c>
      <c r="H62" s="35"/>
      <c r="I62" s="22">
        <f>IF(J62="","",IF(K62=K61,I61,ROW(I62)-ROW($I$60)))</f>
        <v>2</v>
      </c>
      <c r="J62" s="23" t="str">
        <f>IF(ISERR(GETPIVOTDATA("body",knt_tab!$AB$3,"zavodnik",knt_tab!AB6)),"",IF(GETPIVOTDATA("body",knt_tab!$AB$3,"zavodnik",knt_tab!AB6)=0,"",knt_tab!AB6))</f>
        <v>Martínková Adéla</v>
      </c>
      <c r="K62" s="24">
        <f>IF(J62="","",GETPIVOTDATA("body",knt_tab!$AB$3,"zavodnik",J62))</f>
        <v>17</v>
      </c>
      <c r="L62" s="19"/>
      <c r="M62" s="22" t="str">
        <f t="shared" si="27"/>
        <v/>
      </c>
      <c r="N62" s="23" t="str">
        <f>IF(ISERR(GETPIVOTDATA("body",knt_tab!$P$3,"zavodnik",knt_tab!P14)),"",IF(GETPIVOTDATA("body",knt_tab!$P$3,"zavodnik",knt_tab!P14)=0,"",knt_tab!P14))</f>
        <v/>
      </c>
      <c r="O62" s="24" t="str">
        <f>IF(N62="","",GETPIVOTDATA("body",knt_tab!$P$3,"zavodnik",N62))</f>
        <v/>
      </c>
      <c r="P62" s="19"/>
      <c r="Q62" s="22">
        <f t="shared" si="23"/>
        <v>25</v>
      </c>
      <c r="R62" s="23" t="str">
        <f>IF(ISERR(GETPIVOTDATA("body",knt_tab!$G$3,"zavodnik",knt_tab!G29)),"",IF(GETPIVOTDATA("body",knt_tab!$G$3,"zavodnik",knt_tab!G29)=0,"",knt_tab!G29))</f>
        <v>Hegner Leoš</v>
      </c>
      <c r="S62" s="24">
        <f>IF(R62="","",GETPIVOTDATA("body",knt_tab!$G$3,"zavodnik",R62))</f>
        <v>6</v>
      </c>
      <c r="T62" s="19"/>
      <c r="U62" s="22">
        <f t="shared" si="15"/>
        <v>41</v>
      </c>
      <c r="V62" s="23" t="str">
        <f>IF(ISERR(GETPIVOTDATA("body",knt_tab!$D$3,"zavodnik",knt_tab!D46)),"",IF(GETPIVOTDATA("body",knt_tab!$D$3,"zavodnik",knt_tab!D46)=0,"",knt_tab!D46))</f>
        <v>Obrousík Šimon</v>
      </c>
      <c r="W62" s="24">
        <f>IF(V62="","",GETPIVOTDATA("body",knt_tab!$D$3,"zavodnik",V62))</f>
        <v>2</v>
      </c>
    </row>
    <row r="63" spans="1:23" ht="12.95" customHeight="1" x14ac:dyDescent="0.2">
      <c r="A63" s="22">
        <f t="shared" si="25"/>
        <v>60</v>
      </c>
      <c r="B63" s="23" t="str">
        <f>IF(ISERR(GETPIVOTDATA("body",knt_tab!$A$3,"zavodnik",knt_tab!A64)),"",IF(GETPIVOTDATA("body",knt_tab!$A$3,"zavodnik",knt_tab!A64)=0,"",knt_tab!A64))</f>
        <v>Ciora Jakub</v>
      </c>
      <c r="C63" s="24">
        <f>IF(B63="","",GETPIVOTDATA("body",knt_tab!$A$3,"zavodnik",B63))</f>
        <v>20</v>
      </c>
      <c r="D63" s="19"/>
      <c r="E63" s="22">
        <f t="shared" ref="E63" si="28">IF(F63="","",IF(G63=G62,E62,ROW(E63)-ROW($E$3)+61))</f>
        <v>110</v>
      </c>
      <c r="F63" s="23" t="str">
        <f>IF(ISERR(GETPIVOTDATA("body",knt_tab!$A$3,"zavodnik",knt_tab!A125)),"",IF(GETPIVOTDATA("body",knt_tab!$A$3,"zavodnik",knt_tab!A125)=0,"",knt_tab!A125))</f>
        <v>Šotola Kryštof</v>
      </c>
      <c r="G63" s="24">
        <f>IF(F63="","",GETPIVOTDATA("body",knt_tab!$A$3,"zavodnik",F63))</f>
        <v>6</v>
      </c>
      <c r="H63" s="35"/>
      <c r="I63" s="22">
        <f>IF(J63="","",IF(K63=K62,I62,ROW(I63)-ROW($I$60)))</f>
        <v>3</v>
      </c>
      <c r="J63" s="23" t="str">
        <f>IF(ISERR(GETPIVOTDATA("body",knt_tab!$AB$3,"zavodnik",knt_tab!AB7)),"",IF(GETPIVOTDATA("body",knt_tab!$AB$3,"zavodnik",knt_tab!AB7)=0,"",knt_tab!AB7))</f>
        <v>Ondrašíková Eva</v>
      </c>
      <c r="K63" s="24">
        <f>IF(J63="","",GETPIVOTDATA("body",knt_tab!$AB$3,"zavodnik",J63))</f>
        <v>8</v>
      </c>
      <c r="L63" s="19"/>
      <c r="M63" s="22" t="str">
        <f t="shared" si="27"/>
        <v/>
      </c>
      <c r="N63" s="23" t="str">
        <f>IF(ISERR(GETPIVOTDATA("body",knt_tab!$P$3,"zavodnik",knt_tab!P15)),"",IF(GETPIVOTDATA("body",knt_tab!$P$3,"zavodnik",knt_tab!P15)=0,"",knt_tab!P15))</f>
        <v/>
      </c>
      <c r="O63" s="24" t="str">
        <f>IF(N63="","",GETPIVOTDATA("body",knt_tab!$P$3,"zavodnik",N63))</f>
        <v/>
      </c>
      <c r="P63" s="19"/>
      <c r="Q63" s="22">
        <f t="shared" si="23"/>
        <v>25</v>
      </c>
      <c r="R63" s="23" t="str">
        <f>IF(ISERR(GETPIVOTDATA("body",knt_tab!$G$3,"zavodnik",knt_tab!G30)),"",IF(GETPIVOTDATA("body",knt_tab!$G$3,"zavodnik",knt_tab!G30)=0,"",knt_tab!G30))</f>
        <v>Vojkovský Dalibor</v>
      </c>
      <c r="S63" s="24">
        <f>IF(R63="","",GETPIVOTDATA("body",knt_tab!$G$3,"zavodnik",R63))</f>
        <v>6</v>
      </c>
      <c r="T63" s="19"/>
      <c r="U63" s="22">
        <f t="shared" si="15"/>
        <v>41</v>
      </c>
      <c r="V63" s="23" t="str">
        <f>IF(ISERR(GETPIVOTDATA("body",knt_tab!$D$3,"zavodnik",knt_tab!D47)),"",IF(GETPIVOTDATA("body",knt_tab!$D$3,"zavodnik",knt_tab!D47)=0,"",knt_tab!D47))</f>
        <v>Obrousík Matouš</v>
      </c>
      <c r="W63" s="24">
        <f>IF(V63="","",GETPIVOTDATA("body",knt_tab!$D$3,"zavodnik",V63))</f>
        <v>2</v>
      </c>
    </row>
    <row r="64" spans="1:23" hidden="1" x14ac:dyDescent="0.2"/>
    <row r="65" hidden="1" x14ac:dyDescent="0.2"/>
  </sheetData>
  <sheetProtection password="C0DC" sheet="1" objects="1" scenarios="1"/>
  <mergeCells count="1">
    <mergeCell ref="A1:W1"/>
  </mergeCells>
  <phoneticPr fontId="2" type="noConversion"/>
  <printOptions horizontalCentered="1" verticalCentered="1"/>
  <pageMargins left="0.39370078740157483" right="0" top="0.19685039370078741" bottom="0.39370078740157483" header="0.51181102362204722" footer="0"/>
  <pageSetup paperSize="9" scale="64" orientation="landscape" horizontalDpi="300" verticalDpi="300" r:id="rId1"/>
  <headerFooter alignWithMargins="0">
    <oddFooter>&amp;L&amp;7&amp;Z&amp;F&amp;R&amp;7Tisk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hodnoceni</vt:lpstr>
      <vt:lpstr>vysledky</vt:lpstr>
      <vt:lpstr>knt_tab</vt:lpstr>
      <vt:lpstr>ranking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pavlica</dc:creator>
  <cp:lastModifiedBy>Zbyněk</cp:lastModifiedBy>
  <cp:lastPrinted>2016-11-01T20:41:47Z</cp:lastPrinted>
  <dcterms:created xsi:type="dcterms:W3CDTF">2009-02-21T07:38:43Z</dcterms:created>
  <dcterms:modified xsi:type="dcterms:W3CDTF">2017-12-21T19:53:10Z</dcterms:modified>
</cp:coreProperties>
</file>